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curti\Desktop\"/>
    </mc:Choice>
  </mc:AlternateContent>
  <xr:revisionPtr revIDLastSave="0" documentId="13_ncr:1_{56F9A169-6FB2-48E4-8ACF-CC07C0A3C0BF}" xr6:coauthVersionLast="47" xr6:coauthVersionMax="47" xr10:uidLastSave="{00000000-0000-0000-0000-000000000000}"/>
  <bookViews>
    <workbookView xWindow="-120" yWindow="-120" windowWidth="29040" windowHeight="15720" xr2:uid="{00000000-000D-0000-FFFF-FFFF00000000}"/>
  </bookViews>
  <sheets>
    <sheet name="Raw Data" sheetId="1" r:id="rId1"/>
    <sheet name="Data" sheetId="3" r:id="rId2"/>
    <sheet name="Charts" sheetId="5" r:id="rId3"/>
    <sheet name="Comments" sheetId="4" r:id="rId4"/>
    <sheet name="Piviot Table" sheetId="2" r:id="rId5"/>
  </sheets>
  <calcPr calcId="191029"/>
  <pivotCaches>
    <pivotCache cacheId="0"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7" i="3" l="1"/>
  <c r="C118" i="3"/>
  <c r="C119" i="3"/>
  <c r="C116" i="3"/>
  <c r="C102" i="3"/>
  <c r="C103" i="3"/>
  <c r="C104" i="3"/>
  <c r="C105" i="3"/>
  <c r="C106" i="3"/>
  <c r="C107" i="3"/>
  <c r="C108" i="3"/>
  <c r="C109" i="3"/>
  <c r="C110" i="3"/>
  <c r="C111" i="3"/>
  <c r="C101" i="3"/>
  <c r="B68" i="3"/>
  <c r="B63" i="3"/>
  <c r="E59" i="3"/>
  <c r="F56" i="3" s="1"/>
  <c r="E53" i="3"/>
  <c r="F52" i="3" s="1"/>
  <c r="E47" i="3"/>
  <c r="F45" i="3" s="1"/>
  <c r="E41" i="3"/>
  <c r="F38" i="3" s="1"/>
  <c r="E33" i="3"/>
  <c r="F30" i="3" s="1"/>
  <c r="E26" i="3"/>
  <c r="F23" i="3" s="1"/>
  <c r="E19" i="3"/>
  <c r="F17" i="3" s="1"/>
  <c r="E13" i="3"/>
  <c r="F9" i="3" s="1"/>
  <c r="B59" i="3"/>
  <c r="C58" i="3" s="1"/>
  <c r="B53" i="3"/>
  <c r="C52" i="3" s="1"/>
  <c r="B47" i="3"/>
  <c r="C46" i="3" s="1"/>
  <c r="B41" i="3"/>
  <c r="C37" i="3" s="1"/>
  <c r="B33" i="3"/>
  <c r="C32" i="3" s="1"/>
  <c r="B25" i="3"/>
  <c r="B24" i="3"/>
  <c r="B23" i="3"/>
  <c r="B19" i="3"/>
  <c r="C18" i="3" s="1"/>
  <c r="B6" i="3"/>
  <c r="B4" i="3"/>
  <c r="B3" i="3"/>
  <c r="C50" i="3" l="1"/>
  <c r="F40" i="3"/>
  <c r="F7" i="3"/>
  <c r="F10" i="3"/>
  <c r="F8" i="3"/>
  <c r="F37" i="3"/>
  <c r="F44" i="3"/>
  <c r="F4" i="3"/>
  <c r="F50" i="3"/>
  <c r="C30" i="3"/>
  <c r="C56" i="3"/>
  <c r="F16" i="3"/>
  <c r="F58" i="3"/>
  <c r="F29" i="3"/>
  <c r="F57" i="3"/>
  <c r="C39" i="3"/>
  <c r="F12" i="3"/>
  <c r="F32" i="3"/>
  <c r="C40" i="3"/>
  <c r="F11" i="3"/>
  <c r="F36" i="3"/>
  <c r="F22" i="3"/>
  <c r="F6" i="3"/>
  <c r="F24" i="3"/>
  <c r="F39" i="3"/>
  <c r="F51" i="3"/>
  <c r="F25" i="3"/>
  <c r="C44" i="3"/>
  <c r="F3" i="3"/>
  <c r="F5" i="3"/>
  <c r="B13" i="3"/>
  <c r="C9" i="3" s="1"/>
  <c r="C51" i="3"/>
  <c r="F18" i="3"/>
  <c r="F31" i="3"/>
  <c r="F46" i="3"/>
  <c r="C38" i="3"/>
  <c r="C45" i="3"/>
  <c r="C57" i="3"/>
  <c r="C36" i="3"/>
  <c r="B26" i="3"/>
  <c r="C22" i="3" s="1"/>
  <c r="C29" i="3"/>
  <c r="C31" i="3"/>
  <c r="C16" i="3"/>
  <c r="C17" i="3"/>
  <c r="C4" i="3" l="1"/>
  <c r="C8" i="3"/>
  <c r="C12" i="3"/>
  <c r="C7" i="3"/>
  <c r="C3" i="3"/>
  <c r="C10" i="3"/>
  <c r="C5" i="3"/>
  <c r="C11" i="3"/>
  <c r="C6" i="3"/>
  <c r="C23" i="3"/>
  <c r="C24" i="3"/>
  <c r="C25" i="3"/>
</calcChain>
</file>

<file path=xl/sharedStrings.xml><?xml version="1.0" encoding="utf-8"?>
<sst xmlns="http://schemas.openxmlformats.org/spreadsheetml/2006/main" count="1115" uniqueCount="262">
  <si>
    <t>#</t>
  </si>
  <si>
    <t>What Transit Service Do You Primarily Use?</t>
  </si>
  <si>
    <t>What Transit Modes Do You Regularly Use? (Select All That Apply)</t>
  </si>
  <si>
    <t>(Optional) What Routes Do You Generally Use?</t>
  </si>
  <si>
    <t>Generally Speaking, What Days Do You Use Transit? (Select All That Apply)</t>
  </si>
  <si>
    <t>Generally Speaking, What Times Do You Use Transit? (Select All That Apply)</t>
  </si>
  <si>
    <t>Do You Currently Use A Bike As Part Of Your Regular Transit?</t>
  </si>
  <si>
    <t>(Optional) If You Are Using A Bike, Please Describe Why (Convenience, Pleasure, Lack Of Service, etc.) Or, If You Don't Use A Bike, Why Not?</t>
  </si>
  <si>
    <t>Over The Past Year, Have You Noticed A Change In Bike Use Among Riders While Using Transit?</t>
  </si>
  <si>
    <t xml:space="preserve">Do You Feel Your Transit Agency Currently Provides Adequate Space For Bikes On The Routes You Use?  </t>
  </si>
  <si>
    <t>Do You Feel That Your Transit Agency Makes The Rules And Safety Requirements Around Bikes Clear?</t>
  </si>
  <si>
    <t>Do You Feel You Know How To Safely Secure A Bike On Transit?</t>
  </si>
  <si>
    <t>(Optional) Please Feel Free To Add Any Additional Thoughts About Bikes And Transit Below</t>
  </si>
  <si>
    <t>UTA (Utah Transit Authority)</t>
  </si>
  <si>
    <t>Fixed Route Bus - Light Rail (TRAX) - Commuter Rail (FrontRunner) - Bus Rapid Transit (UVX)</t>
  </si>
  <si>
    <t>Weekdays - Saturday - Sunday</t>
  </si>
  <si>
    <t>Morning - 5:00 AM to 10:00 AM - Afternoon - 3:00 PM - 7:00 PM</t>
  </si>
  <si>
    <t>Yes - I have used a bike for over a year</t>
  </si>
  <si>
    <t>Bikes are necessary for the last mile after getting off the bus or to the bus!</t>
  </si>
  <si>
    <t>Yes - It has Increased Somewhat</t>
  </si>
  <si>
    <t>No - There Is Not Enough Space Dedicated To Bikes</t>
  </si>
  <si>
    <t>No</t>
  </si>
  <si>
    <t>We need bike lockers at frontrunner stations to keep bikes safe for a whole day</t>
  </si>
  <si>
    <t>Commuter Rail (FrontRunner)</t>
  </si>
  <si>
    <t>Weekdays</t>
  </si>
  <si>
    <t>Faster than walking, way better than a car.</t>
  </si>
  <si>
    <t>Yes</t>
  </si>
  <si>
    <t>Commuter Rail (FrontRunner) - Bus Rapid Transit (UVX)</t>
  </si>
  <si>
    <t>Weekdays - Saturday</t>
  </si>
  <si>
    <t>Mid-Day - 10:00 AM to 3:00 PM - Afternoon - 3:00 PM - 7:00 PM - Evening - 7:00 PM to 12:00 PM</t>
  </si>
  <si>
    <t>It gets me to the station.</t>
  </si>
  <si>
    <t>Yes - It has Increased Dramatically</t>
  </si>
  <si>
    <t>Light Rail (TRAX) - Commuter Rail (FrontRunner) - Bus Rapid Transit (UVX)</t>
  </si>
  <si>
    <t>Afternoon - 3:00 PM - 7:00 PM</t>
  </si>
  <si>
    <t>No - But I am considering using one</t>
  </si>
  <si>
    <t>Sometimes (Please Add Comments)</t>
  </si>
  <si>
    <t>It Depends On The Transit Type (Please Add Comments)</t>
  </si>
  <si>
    <t>I don't know much about securing bike on your transportation vehicles? Are there tutorials on your website?</t>
  </si>
  <si>
    <t>Fixed Route Bus - Commuter Rail (FrontRunner) - Bus Rapid Transit (UVX)</t>
  </si>
  <si>
    <t>Yes - I started using a bike within the last year</t>
  </si>
  <si>
    <t>Although the bus can get me most of the way to where Iâ€™m going thereâ€™s usually stretches where either there isnâ€™t any bus service or it is simply faster to bike.</t>
  </si>
  <si>
    <t>On the fixed routes and front runner itâ€™s pretty clear but other buses not so much</t>
  </si>
  <si>
    <t>Fixed Route Bus - Commuter Rail (FrontRunner)</t>
  </si>
  <si>
    <t>Mid-Day - 10:00 AM to 3:00 PM - Afternoon - 3:00 PM - 7:00 PM</t>
  </si>
  <si>
    <t>Faster than the bus on one side of the route, and last mile journey on the other</t>
  </si>
  <si>
    <t>Putting my bike on the bus scares the shit out of me and I donâ€™t really know how to do it so I just avoid it. Frontrunner is easy, though</t>
  </si>
  <si>
    <t>North Temple to Orem and back</t>
  </si>
  <si>
    <t>Mid-Day - 10:00 AM to 3:00 PM - Evening - 7:00 PM to 12:00 PM</t>
  </si>
  <si>
    <t>Faster than taking a transfer and easier than walking</t>
  </si>
  <si>
    <t>I've been doing a bike- Frontrunner for over a year. I lock my bike on frontrunner so I can go upstairs to sit. Last week I was yelled at for locking my bike and they threatened to cut the lock because it was too close to an emergency exit. It's never been an issue before.</t>
  </si>
  <si>
    <t>Light Rail (TRAX) - Commuter Rail (FrontRunner)</t>
  </si>
  <si>
    <t>Afternoon - 3:00 PM - 7:00 PM - Evening - 7:00 PM to 12:00 PM</t>
  </si>
  <si>
    <t>Pleasure and convenience</t>
  </si>
  <si>
    <t>Fixed Route Bus - Light Rail (TRAX) - Streetcar (S-Line)</t>
  </si>
  <si>
    <t>Morning - 5:00 AM to 10:00 AM - Mid-Day - 10:00 AM to 3:00 PM - Afternoon - 3:00 PM - 7:00 PM - Evening - 7:00 PM to 12:00 PM</t>
  </si>
  <si>
    <t>Bikes can be quicker than waiting for transit, and get me places that the UTA doesnâ€™t cover</t>
  </si>
  <si>
    <t>Fixed Route Bus - Light Rail (TRAX) - Commuter Rail (FrontRunner)</t>
  </si>
  <si>
    <t>i donâ€™t need to worry about schedules or connections if my destination is t near a transit line</t>
  </si>
  <si>
    <t>on trax there is only one or two spots for a bike per car, i worry that iâ€™ll have to skip a train if there are already people with bikes on the car</t>
  </si>
  <si>
    <t>Fixed Route Bus - Light Rail (TRAX)</t>
  </si>
  <si>
    <t>2, 220, 4, 209, Red line, blue line, 205</t>
  </si>
  <si>
    <t>Convenience, pleasure, low transportation costs and low carbon impact.</t>
  </si>
  <si>
    <t>I would love more bike parking around transit stops.</t>
  </si>
  <si>
    <t>I used to take the 205 and 17 to work but it was hard to time it right so that I wasn't sitting and waiting for 15+ minutes. So I got a bike instead.</t>
  </si>
  <si>
    <t>Not always sure how to do a bike on Trax.</t>
  </si>
  <si>
    <t>Fixed Route Bus - Light Rail (TRAX) - Commuter Rail (FrontRunner) - Streetcar (S-Line)</t>
  </si>
  <si>
    <t>Green Line, Blue Line, S Line, 21, 470</t>
  </si>
  <si>
    <t>Bike makes transit connections viable that wouldn't be viable on foot._x000D_
On bike I can get to the 600 S/Courthouse Trax station whereas I otherwise would use 21/S-Line to get to Central Pointe_x000D_
Also, Frontrunner is best accessed by bike from Sugarhouse due to direct access._x000D_
SLC busses also are inconvenient to use with bikes with the second most inconvenient being the Blue Line</t>
  </si>
  <si>
    <t>Much of the accomodation for bikes presumes the ability to deadlift the bike in order to place it on a hook or a rack. Transit that requires such to accomodate bikes, and particularly electric bikes, are ones I avoid using if I can. The Blue line is inconvenient in that you have to use the ramps to get level boarding though that hasn't been as big of a problem in my experience as it could be</t>
  </si>
  <si>
    <t>39, 217, red, s line</t>
  </si>
  <si>
    <t>I bought an ebike and sold my car because the cost of car ownership was feeling crushing.</t>
  </si>
  <si>
    <t>Light Rail (TRAX)</t>
  </si>
  <si>
    <t>Easier to travel long distance</t>
  </si>
  <si>
    <t>Morning - 5:00 AM to 10:00 AM - Afternoon - 3:00 PM - 7:00 PM - Evening - 7:00 PM to 12:00 PM</t>
  </si>
  <si>
    <t>Bike racks on busses get full</t>
  </si>
  <si>
    <t>Need more bike rack space on busses AND bike locker programs</t>
  </si>
  <si>
    <t>Morning - 5:00 AM to 10:00 AM - Mid-Day - 10:00 AM to 3:00 PM - Afternoon - 3:00 PM - 7:00 PM</t>
  </si>
  <si>
    <t>Much easier to get to UVX with a bike than through the 862. It has made commuting to work so much better and more enjoyable</t>
  </si>
  <si>
    <t>The bike racks on Frontrunner are awesome. The bike space on UVX is not great, but I donâ€™t think thereâ€™s much that can be done until UVX is replaced by a streetcar</t>
  </si>
  <si>
    <t>Convenient to get around town</t>
  </si>
  <si>
    <t>Iâ€™m always worried that I wonâ€™t be able to catch a bus because the bus already had 2 bikes on front</t>
  </si>
  <si>
    <t>821, 834</t>
  </si>
  <si>
    <t>Iâ€™m done driving. Iâ€™m tired of spending money to kill the environment, distance myself from my community, and increase danger.</t>
  </si>
  <si>
    <t>Some drivers on the regular routes are less than happy about me bringing a larger bike onboard (RadWagon). I have it down to a science now, though, so itâ€™s a lot less painful.</t>
  </si>
  <si>
    <t>Red Line, Frontrunner</t>
  </si>
  <si>
    <t>First and last mile connection</t>
  </si>
  <si>
    <t>Bike space on TRAX is fine. It is lacking on Frontrunner.</t>
  </si>
  <si>
    <t>Red Line, Blue line, Green Line</t>
  </si>
  <si>
    <t>Morning - 5:00 AM to 10:00 AM - Mid-Day - 10:00 AM to 3:00 PM</t>
  </si>
  <si>
    <t>Salt Lake's bike infrastructure is woefully inadequate and it's streets are dangerous. Even still, I'm considering buying an electric bike and using sidewalks on the UDOT death trails.</t>
  </si>
  <si>
    <t>CVTA (Cache Valley Transit District)</t>
  </si>
  <si>
    <t>Fixed Route Bus</t>
  </si>
  <si>
    <t>1,2,5,Loop</t>
  </si>
  <si>
    <t>I think CVTD is in a unique position because the Logan city bus routes (1-10 and the Loops) are well placed enough that I donâ€™t feel like i need a bike to get around quickly. however, the longer distance routes (11-16) that m_x000D_
donâ€™t always schedule up as nicely with the routes in the city, i have noticed there is more demand (especially on route 16. i am an operator for them and have frequently had to ask passengers to leave a bike behind on this route specifically because the rack is full. has never happened to me on any other routes), but itâ€™s hard to increase bike capacity on a bus without robbing interior space or increasing risk of bike theft or potential incidents (with a rear mounted rack). This is where i think UTA has an advantage with bikes because rail service has a much better position in accommodating more bikes, and i think until cvtd grows and can offer rail services, there wonâ€™t be much they can do in that department that they arenâ€™t already doing.</t>
  </si>
  <si>
    <t>UTA is accommodating to bikes and bike to train is a pretty fast way to get around.</t>
  </si>
  <si>
    <t>Curtis - what is up? Great to see you involved so centrally with UTRU._x000D_
Two questions: _x000D_
-Is UTA considering changing rules/facilities for bikes on transit?_x000D_
-Do you have access to UTA's customer survey with transit ABBA/Goal which looks at customer satisfaction on bus and TRAX? I'm trying to get my hands on it and Nichol Bourdeaux is stonewalling me...</t>
  </si>
  <si>
    <t>Fixed Route Bus - Streetcar (S-Line)</t>
  </si>
  <si>
    <t>21 bus</t>
  </si>
  <si>
    <t>Morning - 5:00 AM to 10:00 AM</t>
  </si>
  <si>
    <t>Convenience, I can take bus uphill to work and ride my bike home.</t>
  </si>
  <si>
    <t>54, 62, 72</t>
  </si>
  <si>
    <t>At first it was because of gas prices. Now it's because I really enjoy the experience.</t>
  </si>
  <si>
    <t>I haven't noticed any difficulty in finding space for my bike on a bus or on train. I believe this is in large part because my destinations don't have a strong biking community or infrastructure that encourages biking.</t>
  </si>
  <si>
    <t>220, 213, 209, 2, red, green</t>
  </si>
  <si>
    <t>My first year in slc I realized it was impossible to live car free and rely wholly on public transit, especially on the weekends. I bought a bike so I had agency over getting where I wanted to go.</t>
  </si>
  <si>
    <t>Think there should be more bike space on FrontRunner. The bike cars are laughably small! Taking the frontrunner to Ogden Twilight, a group of 6 of us biked to the train and were not able to fit all of our bikes given everyone else who was biking. This seems silly as the frontrunner is already much slower than driving to the twilight show (not including the commute to the train) so making it harder to bike there makes it a fairly useless option. We drove to the next show.</t>
  </si>
  <si>
    <t>200 bus, red line, blue line, frontrunner</t>
  </si>
  <si>
    <t>Fastest way to get from my transit stop to my destination, also because itâ€™s fun</t>
  </si>
  <si>
    <t>The Frontrunner bike cars during rush hour are absolutely packed, the bike racks fill up quickly, people often have to stand with their bike, and it gets difficult to move your bike to the exit because of how full the car is.</t>
  </si>
  <si>
    <t>Blue/red</t>
  </si>
  <si>
    <t>Red Line, Route 9, Route 21, Route 2</t>
  </si>
  <si>
    <t>To cover up the last mile of travel from My home to a transit stop and from a transit stop to destination.</t>
  </si>
  <si>
    <t>My bike is too heavy for me to put on the bike rack on TRAX and I don't know how to store my bike on a UTA Bus. I haven't tried it cuz I feel anxious making others wait while I try to do that.</t>
  </si>
  <si>
    <t>Exercise and cost of fuel</t>
  </si>
  <si>
    <t>33, 209, blue line, red line, green line</t>
  </si>
  <si>
    <t>A bike takes out a whole bunch of time I would otherwise spend walking. I prefer to only use my bike when Iâ€™m going by bus bc I donâ€™t have to worry if Iâ€™m taking up too much space. Iâ€™m stressed when I donâ€™t have anywhere to put my bike and my clumsiness is amplified</t>
  </si>
  <si>
    <t>Bike storage on busses is great, it feels secure and Iâ€™m not worried about anyone taking it. Frontrunner bike spots are a little wobbly and I wonâ€™t let my bike out of my sight bc Iâ€™m afraid someone might take it. I had a bike stolen from a frontrunner station once.I especially need to use a bike on the lehi station, as itâ€™s far away from pretty much everything and there isnâ€™t even a clear place to walk.</t>
  </si>
  <si>
    <t>No - And I don't plan to use one</t>
  </si>
  <si>
    <t>Yes - It has Decreased Somewhat</t>
  </si>
  <si>
    <t>"Last mile" problem.</t>
  </si>
  <si>
    <t>Transit operators vary on how willing they are to allow bikes in buses when the racks are full. I've been straight-up told off for suggesting that I take my bike on the bus.</t>
  </si>
  <si>
    <t>21, red, blue, green</t>
  </si>
  <si>
    <t>currently i dont use a bike because of a disability that impacts my balance. I have to ride a trike to get the "bike experience" and there just isn't room for one on a bus or train</t>
  </si>
  <si>
    <t>Light Rail (TRAX) - Streetcar (S-Line)</t>
  </si>
  <si>
    <t>Pleasure and better for environment. Cheaper too</t>
  </si>
  <si>
    <t>Red line and blue line trains are not very accessible to bikes</t>
  </si>
  <si>
    <t>Light Rail (TRAX) - Bus Rapid Transit (UVX) - Streetcar (S-Line)</t>
  </si>
  <si>
    <t>Morning - 5:00 AM to 10:00 AM - Evening - 7:00 PM to 12:00 PM</t>
  </si>
  <si>
    <t>Distance between train stops and my house is far so I bike the first and last mile to trains.</t>
  </si>
  <si>
    <t>Fixed Route Bus - Light Rail (TRAX) - Commuter Rail (FrontRunner) - Streetcar (S-Line) - Express Bus (Tooele to SLC, PC-SLC Connect, etc.)</t>
  </si>
  <si>
    <t>821, UVX, 850, FrontRunner</t>
  </si>
  <si>
    <t>In combination with transit, a bicycle enables me to quickly and comfortably go anywhere I want to go. You might call it a "first mile/last mile" solution, but in our sprawling, car-centric region my destinations are often more than a mile from a transit stop.</t>
  </si>
  <si>
    <t>Most bus operators will allow a few bikes on board when the front racks are full so long as no one with a mobility device needs to board. But every now and again you meet a rude bus operator who refuses to allow any bicycles on board no matter what. I understand that decision is left to their discretion, but the hardline no tolerance policy of some operators can render a route unusable. Perhaps some additional training or guidelines should be given to operators in this regard._x000D_
_x000D_
The new bike racks with three slots for bikes are a huge improvement over the two-bike racks. We should roll them out as quickly as possible._x000D_
_x000D_
I've heard UTA has already nearly completed a new design/layout for FrontRunner bike cars. Increased capacity for ordinary bikes is a good thing, but I worry about losing space for cargo bikes and for heavier, fat-tired e-bikes. And I worry about people with less upper body strength (e.g. women and girls or the elderly) being able to lift their bikes into the racks that are rumored to be on these new cars._x000D_
_x000D_
It strikes me that increased frequency is the solution to overcrowding of bike racks. If the bus/train came more often then the number of bikes could be spread out over time.</t>
  </si>
  <si>
    <t>Airport Trax</t>
  </si>
  <si>
    <t>Mid-Day - 10:00 AM to 3:00 PM</t>
  </si>
  <si>
    <t>I usually use Trax/bus when flying. Iâ€™m not a regular commuter. Thereâ€™s no option in your survey for sporadic use.</t>
  </si>
  <si>
    <t>Look at what SF BART does regarding bikes on Bart.</t>
  </si>
  <si>
    <t>227 35. Red line</t>
  </si>
  <si>
    <t>Not tried it</t>
  </si>
  <si>
    <t>200,17,Trax</t>
  </si>
  <si>
    <t>Fixed Route Bus - Light Rail (TRAX) - Vanpool - Streetcar (S-Line)</t>
  </si>
  <si>
    <t>Bike racks on buses and Trax should be updated to accommodate wider tires and where it makes sense updated from 2 bike rack to 3 or 4 bike racks_x000D_
_x000D_
Secure bike parking should be available at popular trax stops. (Oonee pod or similar)_x000D_
_x000D_
There should be clarity around when you can bring a bike onto bus (i.e. if bike rack is full and handicap spots aren't being used). Right now its at operators discretion.</t>
  </si>
  <si>
    <t>Blue/Green Loops</t>
  </si>
  <si>
    <t>I usually ride my bike going to work, school (USU), and other trips within a mile or 2 of my apartment. I also use my bike for recreation. I mainly bike because it's good exercise, easier/faster to get around on campus, and it's just fun. _x000D_
USU is on top of a large hill though so if I'm feeling lazy I take the bus, and sometimes put my bike on the bus so I can ride down later. Hilly terrain and lack of bike infrastructure are my main reasons for choosing bus and/or car over biking. There are very few bike lanes/paths outside of campus, and even the lanes close to campus are just painted.</t>
  </si>
  <si>
    <t>201, red, blue, green, FrontRunner, 200</t>
  </si>
  <si>
    <t>I live far from my nearest rail station, so it is easier to bike because the bus is not timed well</t>
  </si>
  <si>
    <t>470, red line</t>
  </si>
  <si>
    <t>1,4 15, LOOP</t>
  </si>
  <si>
    <t>850, UVX</t>
  </si>
  <si>
    <t>UVX has no space for bikes</t>
  </si>
  <si>
    <t>6 (RIP), 209, 223, Green line, Red line, Frontrunner</t>
  </si>
  <si>
    <t>It is fun to ride a bike, and it also makes taking transit more flexible because you can go a longer distance to get to a line (possibly reducing the need for transfers).</t>
  </si>
  <si>
    <t>I find the bike hangers in the Trax cars hard to use. I am not very tall or strong, which might be part of the reason._x000D_
It would be great to increase the amount of bike space on Frontrunner cars and make it easier to carry more bikes on buses (if physically possible). The current Frontrunner bike racks can be a little hard to use as well. You might have to try to lift your bike over another bike to remove it.</t>
  </si>
  <si>
    <t>Red</t>
  </si>
  <si>
    <t>Lack of infrastructure connecting me to stops/stations</t>
  </si>
  <si>
    <t>I'm not sure I want to try using the rack on the front of a bus</t>
  </si>
  <si>
    <t>Streetcar (S-Line)</t>
  </si>
  <si>
    <t>Not physically fit for a non-electric bike, and cannot afford an electric bike</t>
  </si>
  <si>
    <t>Frontrunner, Blue Line</t>
  </si>
  <si>
    <t>I used a bike for a while but I work at Farmington Station and the elevators for the pedestrian bridge are frequently out of service making it a big hassle to carry a heavy mountain bike up the stairs. Almost every Saturday I will take the Blue Line to The Front in Murray and Iâ€™ve found the older cars to be very un-bike friendly. In both cases I found it easier to just walk. Plus I donâ€™t have a bike rack on the back of my Car making transporting it to the station difficult and taking the bus cuts too much into my day to be viable. I plan on getting a green bike membership which might be perfect for me especially with the expansion into Ogden.</t>
  </si>
  <si>
    <t>Starting this week, Iâ€™ll be riding the 1 bus every weekday. Prior to this Iâ€™ll use the green line or red line if itâ€™s especially windy or snowy.</t>
  </si>
  <si>
    <t>Driving my car makes me an angry, bad person, and riding my bike makes me happy, pleasant to be around, and healthy person. Convenience: transit is very slow. I probably bike faster than the average person, but within the city I beat transit 100% of the time, even up to campus, and biking is free. Problem is itâ€™s too dangerous to listen to music/podcasts, and you canâ€™t do class reading while on the bike.</t>
  </si>
  <si>
    <t>If the bike rack is full on the bus, can I bring the bike on the bus? If I canâ€™t do I have wait for the next bus, and possibly have the same issue again? Trax seems to have plenty of space for bikes, but itâ€™s also rarely full. Historically Iâ€™ve ridden at non-peak hours but thatâ€™s about to change.</t>
  </si>
  <si>
    <t>455, 640, Frontrunner, 205</t>
  </si>
  <si>
    <t>Not actually a bike, but an electric scooter. It allows me to get to and from the bus/train stops easily (1-3 Miles away depending on route) and enables me to utilize transit as a car replacement.</t>
  </si>
  <si>
    <t>217, Green Line, FrontRunner</t>
  </si>
  <si>
    <t>Combining bikes and transit greatly increases my range.</t>
  </si>
  <si>
    <t>It's fairly straightforward with TRAX and FrontRunner. Putting a bike on a bus is confusing though.</t>
  </si>
  <si>
    <t>Green, 47,</t>
  </si>
  <si>
    <t>Easier to bike to west valley central to catch green than deal with slow 30 minute  busses</t>
  </si>
  <si>
    <t>Not enough space and the racks on green/red line are poor and blues bike options are useless</t>
  </si>
  <si>
    <t>209, 2, 220</t>
  </si>
  <si>
    <t>Faster than the bus to get to work, and faster in most cases generally.</t>
  </si>
  <si>
    <t>1, 2, Green Loop, Blue Loop</t>
  </si>
  <si>
    <t>Itâ€™s a good addition to go further to more reliable bus stops. Or I use the bus to skip out on steep parts of a ride.</t>
  </si>
  <si>
    <t>203, TRAX Blue, TRAX Red, Frontrunner</t>
  </si>
  <si>
    <t>Solving the last mile problem. I can get within a few miles of my destination with transit but then I'm on my own.</t>
  </si>
  <si>
    <t>I feel like there is no good way to take a bicycle on the TRAX Blue line, which is frustrating as my destination is only accessible via the blue line. Additionally the racks on Frontrunner could be better, as it feels sketchy to have bicycles in 6/9 spots leaning and bouncing on their spokes due to the wide design of the slots. I get it probably works for fat bike tires but most of the bikes I see on frontrunner have thinner tires.</t>
  </si>
  <si>
    <t>Grand Total</t>
  </si>
  <si>
    <t>Row Labels</t>
  </si>
  <si>
    <t>Count of What Transit Service Do You Primarily Use?</t>
  </si>
  <si>
    <t>UTA</t>
  </si>
  <si>
    <t>CVTA</t>
  </si>
  <si>
    <t>Bus Rapid Transit (UVX)</t>
  </si>
  <si>
    <t xml:space="preserve">Fixed Route Bus </t>
  </si>
  <si>
    <t>Express Bus (Tooele to SLC, PC-SLC Connect, etc.)</t>
  </si>
  <si>
    <t>Vanpool</t>
  </si>
  <si>
    <t>Flex Bus</t>
  </si>
  <si>
    <t>Paratransit</t>
  </si>
  <si>
    <t>On-Demand Service</t>
  </si>
  <si>
    <t>Total</t>
  </si>
  <si>
    <t>Saturday</t>
  </si>
  <si>
    <t>Sunday</t>
  </si>
  <si>
    <t>Evening - 7:00 PM to 12:00 PM</t>
  </si>
  <si>
    <t>Yes - It has Decreased Dramatically</t>
  </si>
  <si>
    <t xml:space="preserve">No - Too Much Space Is Dedicated To Bikes </t>
  </si>
  <si>
    <t>UTA %</t>
  </si>
  <si>
    <t>CVTA %</t>
  </si>
  <si>
    <t>FrontRunner</t>
  </si>
  <si>
    <t>Reported Route Usage*</t>
  </si>
  <si>
    <t>UVX</t>
  </si>
  <si>
    <t>TRAX Red Line</t>
  </si>
  <si>
    <t>TRAX Blue Line</t>
  </si>
  <si>
    <t>TRAX Green Line</t>
  </si>
  <si>
    <t>Loop</t>
  </si>
  <si>
    <t>* For UTA Reported Routes, Specific routes were assumed based on prior answers for certain, specific routes (e.g. Reporting "FrontRunner" as a usage type)</t>
  </si>
  <si>
    <t>(Optional) If You Are Using A Bike, Please Describe Why (Convenience, Pleasure, Lack Of Service, etc.) Or, If You Don't Use A Bike, Why Not? (UTA)</t>
  </si>
  <si>
    <t>(Optional) If You Are Using A Bike, Please Describe Why (Convenience, Pleasure, Lack Of Service, etc.) Or, If You Don't Use A Bike, Why Not? (CVTA)</t>
  </si>
  <si>
    <t>(Optional) Please Feel Free To Add Any Additional Thoughts About Bikes And Transit Below (UTA)</t>
  </si>
  <si>
    <t>(Optional) Please Feel Free To Add Any Additional Thoughts About Bikes And Transit Below (CVTA)</t>
  </si>
  <si>
    <t>A bike takes out a whole bunch of time I would otherwise spend walking. I prefer to only use my bike when I'm going by bus bc I don't have to worry if I'm taking up too much space. I'm stressed when I don't have anywhere to put my bike and my clumsiness is amplified</t>
  </si>
  <si>
    <t>Although the bus can get me most of the way to where I'm going there's usually stretches where either there isn't any bus service or it is simply faster to bike.</t>
  </si>
  <si>
    <t>Bikes can be quicker than waiting for transit, and get me places that the UTA doesn't cover</t>
  </si>
  <si>
    <t>Driving my car makes me an angry, bad person, and riding my bike makes me happy, pleasant to be around, and healthy person. Convenience: transit is very slow. I probably bike faster than the average person, but within the city I beat transit 100% of the time, even up to campus, and biking is free. Problem is it's too dangerous to listen to music/podcasts, and you can't do class reading while on the bike.</t>
  </si>
  <si>
    <t>Fastest way to get from my transit stop to my destination, also because it's fun</t>
  </si>
  <si>
    <t>i don't need to worry about schedules or connections if my destination is t near a transit line</t>
  </si>
  <si>
    <t>I used a bike for a while but I work at Farmington Station and the elevators for the pedestrian bridge are frequently out of service making it a big hassle to carry a heavy mountain bike up the stairs. Almost every Saturday I will take the Blue Line to The Front in Murray and I've found the older cars to be very un-bike friendly. In both cases I found it easier to just walk. Plus I don't have a bike rack on the back of my Car making transporting it to the station difficult and taking the bus cuts too much into my day to be viable. I plan on getting a green bike membership which might be perfect for me especially with the expansion into Ogden.</t>
  </si>
  <si>
    <t>I usually use Trax/bus when flying. I'm not a regular commuter. There's no option in your survey for sporadic use.</t>
  </si>
  <si>
    <t>I'm done driving. I'm tired of spending money to kill the environment, distance myself from my community, and increase danger.</t>
  </si>
  <si>
    <t>It's a good addition to go further to more reliable bus stops. Or I use the bus to skip out on steep parts of a ride.</t>
  </si>
  <si>
    <t>Bike storage on busses is great, it feels secure and I'm not worried about anyone taking it. Frontrunner bike spots are a little wobbly and I won't let my bike out of my sight bc I'm afraid someone might take it. I had a bike stolen from a frontrunner station once.I especially need to use a bike on the lehi station, as it's far away from pretty much everything and there isn't even a clear place to walk.</t>
  </si>
  <si>
    <t>I'm always worried that I won't be able to catch a bus because the bus already had 2 bikes on front</t>
  </si>
  <si>
    <t>If the bike rack is full on the bus, can I bring the bike on the bus? If I can't do I have wait for the next bus, and possibly have the same issue again? Trax seems to have plenty of space for bikes, but it's also rarely full. Historically I've ridden at non-peak hours but that's about to change.</t>
  </si>
  <si>
    <t>On the fixed routes and front runner it's pretty clear but other buses not so much</t>
  </si>
  <si>
    <t>on trax there is only one or two spots for a bike per car, i worry that i'll have to skip a train if there are already people with bikes on the car</t>
  </si>
  <si>
    <t>Putting my bike on the bus scares the shit out of me and I don't really know how to do it so I just avoid it. Frontrunner is easy, though</t>
  </si>
  <si>
    <t>Some drivers on the regular routes are less than happy about me bringing a larger bike onboard (RadWagon). I have it down to a science now, though, so it's a lot less painful.</t>
  </si>
  <si>
    <t>The bike racks on Frontrunner are awesome. The bike space on UVX is not great, but I don't think there's much that can be done until UVX is replaced by a streetcar</t>
  </si>
  <si>
    <t>Comment</t>
  </si>
  <si>
    <t xml:space="preserve">Uses Bike for transit? </t>
  </si>
  <si>
    <t>(none)</t>
  </si>
  <si>
    <t>Comment Type</t>
  </si>
  <si>
    <t>Other</t>
  </si>
  <si>
    <t>Bike Infrastructure Lacking (non-agency)</t>
  </si>
  <si>
    <t>Bike Infrastructure Lacking (agency)</t>
  </si>
  <si>
    <t>Convinence</t>
  </si>
  <si>
    <t>Pleasure</t>
  </si>
  <si>
    <t>Envrionment</t>
  </si>
  <si>
    <t>Safety Concern</t>
  </si>
  <si>
    <t>First Mile/Last Mile Connection</t>
  </si>
  <si>
    <t>Conveinence</t>
  </si>
  <si>
    <t>Bus Infrastructure Lacking</t>
  </si>
  <si>
    <t>Cost</t>
  </si>
  <si>
    <t>Health</t>
  </si>
  <si>
    <t>Agency/Rider Training Issue</t>
  </si>
  <si>
    <t>Safety</t>
  </si>
  <si>
    <t>Comment category definitions and counts</t>
  </si>
  <si>
    <t>General Definition</t>
  </si>
  <si>
    <t>Count*</t>
  </si>
  <si>
    <t>Respondant indicated that they use or don't use a bike because they experience a lack of adequate bus infrastructure in their community.</t>
  </si>
  <si>
    <t>Other agencies (city, county, state, etc.) lacked infrastructure to properly support bike usage for the respondant.</t>
  </si>
  <si>
    <t>Transit provideder lacked infrastructure to properly support bike usage for the respondant.</t>
  </si>
  <si>
    <t>Respondant indicated that they do or do not use a bike because it is more or less conveinent for them.</t>
  </si>
  <si>
    <t>Respondant indicated that they do or do not use a bike because it is more or less economical for them.</t>
  </si>
  <si>
    <t>Respondant indicated that they do or do not use a bike because of issues related to the environment.</t>
  </si>
  <si>
    <t>Respondant indicated that they use a bike because it makes it easier for them to complete their first/last mile connection.</t>
  </si>
  <si>
    <t>Respondant indicated that they do or do not use a bike because of issues related to health.</t>
  </si>
  <si>
    <t>Comments not fitting into any other category</t>
  </si>
  <si>
    <t>Respondant indicated that they do or do not use a bike because of issues related to how much they do or do not enjoy the activity of biking.</t>
  </si>
  <si>
    <t>Respondant indicated a safety concern that hinders their desire to use a bike.</t>
  </si>
  <si>
    <t>%</t>
  </si>
  <si>
    <t>Respondant indicated an area where the transant agency and/or rider would benift from greater training and clarificiation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</si>
</sst>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4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2">
    <xf numFmtId="0" fontId="0" fillId="0" borderId="0" xfId="0"/>
    <xf numFmtId="0" fontId="0" fillId="0" borderId="0" xfId="0" applyAlignment="1">
      <alignment wrapText="1"/>
    </xf>
    <xf numFmtId="0" fontId="0" fillId="33" borderId="10" xfId="0" applyFont="1" applyFill="1" applyBorder="1"/>
    <xf numFmtId="0" fontId="0" fillId="0" borderId="10" xfId="0" applyFont="1" applyBorder="1"/>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0" fontId="0" fillId="0" borderId="0" xfId="0" applyAlignment="1">
      <alignment horizontal="centerContinuous"/>
    </xf>
    <xf numFmtId="0" fontId="0" fillId="0" borderId="0" xfId="0" applyAlignment="1">
      <alignment horizontal="right"/>
    </xf>
    <xf numFmtId="0" fontId="0" fillId="0" borderId="0" xfId="0" applyAlignment="1">
      <alignment horizontal="center"/>
    </xf>
    <xf numFmtId="164" fontId="0" fillId="0" borderId="0" xfId="1" applyNumberFormat="1" applyFont="1" applyAlignment="1">
      <alignment horizontal="center"/>
    </xf>
    <xf numFmtId="164" fontId="0" fillId="0" borderId="0" xfId="1" applyNumberFormat="1" applyFont="1" applyAlignment="1">
      <alignment horizontal="centerContinuous"/>
    </xf>
    <xf numFmtId="0" fontId="17" fillId="9" borderId="0" xfId="19" applyAlignment="1">
      <alignment horizontal="center"/>
    </xf>
    <xf numFmtId="0" fontId="0" fillId="33" borderId="10" xfId="0" applyFont="1" applyFill="1" applyBorder="1" applyAlignment="1">
      <alignment vertical="top"/>
    </xf>
    <xf numFmtId="0" fontId="0" fillId="33" borderId="10" xfId="0" applyFont="1" applyFill="1" applyBorder="1" applyAlignment="1">
      <alignment vertical="top" wrapText="1"/>
    </xf>
    <xf numFmtId="0" fontId="0" fillId="0" borderId="10" xfId="0" applyFont="1" applyBorder="1" applyAlignment="1">
      <alignment vertical="top"/>
    </xf>
    <xf numFmtId="0" fontId="0" fillId="0" borderId="10" xfId="0" applyFont="1" applyBorder="1" applyAlignment="1">
      <alignment vertical="top" wrapText="1"/>
    </xf>
    <xf numFmtId="0" fontId="16" fillId="0" borderId="0" xfId="0" applyFont="1" applyAlignment="1">
      <alignment horizontal="centerContinuous"/>
    </xf>
    <xf numFmtId="0" fontId="0" fillId="0" borderId="11" xfId="0" applyFont="1" applyBorder="1" applyAlignment="1">
      <alignment wrapText="1"/>
    </xf>
    <xf numFmtId="0" fontId="0" fillId="33" borderId="11" xfId="0" applyFont="1" applyFill="1" applyBorder="1" applyAlignment="1">
      <alignment wrapText="1"/>
    </xf>
    <xf numFmtId="9" fontId="0" fillId="0" borderId="0" xfId="1" applyFont="1" applyAlignment="1">
      <alignment horizontal="center"/>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What Transit Modes Do You Regularly Use? (UTA)</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0B24-469F-A1F4-5C39CA16BA75}"/>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0B24-469F-A1F4-5C39CA16BA75}"/>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0B24-469F-A1F4-5C39CA16BA75}"/>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0B24-469F-A1F4-5C39CA16BA75}"/>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0B24-469F-A1F4-5C39CA16BA75}"/>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0B24-469F-A1F4-5C39CA16BA75}"/>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D-0B24-469F-A1F4-5C39CA16BA75}"/>
              </c:ext>
            </c:extLst>
          </c:dPt>
          <c:dLbls>
            <c:dLbl>
              <c:idx val="0"/>
              <c:layout>
                <c:manualLayout>
                  <c:x val="4.2976310126157102E-3"/>
                  <c:y val="-2.65160999701105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B24-469F-A1F4-5C39CA16BA75}"/>
                </c:ext>
              </c:extLst>
            </c:dLbl>
            <c:dLbl>
              <c:idx val="4"/>
              <c:layout>
                <c:manualLayout>
                  <c:x val="-7.8908595576234475E-2"/>
                  <c:y val="0.1051549854402748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0B24-469F-A1F4-5C39CA16BA75}"/>
                </c:ext>
              </c:extLst>
            </c:dLbl>
            <c:dLbl>
              <c:idx val="5"/>
              <c:layout>
                <c:manualLayout>
                  <c:x val="-0.17103706671741373"/>
                  <c:y val="4.340028846626042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0B24-469F-A1F4-5C39CA16BA75}"/>
                </c:ext>
              </c:extLst>
            </c:dLbl>
            <c:dLbl>
              <c:idx val="6"/>
              <c:layout>
                <c:manualLayout>
                  <c:x val="5.5414556057182256E-2"/>
                  <c:y val="-2.305466651873525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0B24-469F-A1F4-5C39CA16BA75}"/>
                </c:ext>
              </c:extLst>
            </c:dLbl>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clip" horzOverflow="clip"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pattFill prst="pct75">
                    <a:fgClr>
                      <a:schemeClr val="dk1">
                        <a:lumMod val="75000"/>
                        <a:lumOff val="25000"/>
                      </a:schemeClr>
                    </a:fgClr>
                    <a:bgClr>
                      <a:schemeClr val="dk1">
                        <a:lumMod val="65000"/>
                        <a:lumOff val="35000"/>
                      </a:schemeClr>
                    </a:bgClr>
                  </a:pattFill>
                  <a:ln>
                    <a:noFill/>
                  </a:ln>
                </c15:spPr>
              </c:ext>
            </c:extLst>
          </c:dLbls>
          <c:cat>
            <c:strRef>
              <c:extLst>
                <c:ext xmlns:c15="http://schemas.microsoft.com/office/drawing/2012/chart" uri="{02D57815-91ED-43cb-92C2-25804820EDAC}">
                  <c15:fullRef>
                    <c15:sqref>Data!$A$3:$A$12</c15:sqref>
                  </c15:fullRef>
                </c:ext>
              </c:extLst>
              <c:f>Data!$A$3:$A$9</c:f>
              <c:strCache>
                <c:ptCount val="7"/>
                <c:pt idx="0">
                  <c:v>Commuter Rail (FrontRunner)</c:v>
                </c:pt>
                <c:pt idx="1">
                  <c:v>Bus Rapid Transit (UVX)</c:v>
                </c:pt>
                <c:pt idx="2">
                  <c:v>Fixed Route Bus </c:v>
                </c:pt>
                <c:pt idx="3">
                  <c:v>Light Rail (TRAX)</c:v>
                </c:pt>
                <c:pt idx="4">
                  <c:v>Streetcar (S-Line)</c:v>
                </c:pt>
                <c:pt idx="5">
                  <c:v>Express Bus (Tooele to SLC, PC-SLC Connect, etc.)</c:v>
                </c:pt>
                <c:pt idx="6">
                  <c:v>Vanpool</c:v>
                </c:pt>
              </c:strCache>
            </c:strRef>
          </c:cat>
          <c:val>
            <c:numRef>
              <c:extLst>
                <c:ext xmlns:c15="http://schemas.microsoft.com/office/drawing/2012/chart" uri="{02D57815-91ED-43cb-92C2-25804820EDAC}">
                  <c15:fullRef>
                    <c15:sqref>Data!$B$3:$B$12</c15:sqref>
                  </c15:fullRef>
                </c:ext>
              </c:extLst>
              <c:f>Data!$B$3:$B$9</c:f>
              <c:numCache>
                <c:formatCode>General</c:formatCode>
                <c:ptCount val="7"/>
                <c:pt idx="0">
                  <c:v>35</c:v>
                </c:pt>
                <c:pt idx="1">
                  <c:v>12</c:v>
                </c:pt>
                <c:pt idx="2">
                  <c:v>43</c:v>
                </c:pt>
                <c:pt idx="3">
                  <c:v>46</c:v>
                </c:pt>
                <c:pt idx="4">
                  <c:v>15</c:v>
                </c:pt>
                <c:pt idx="5">
                  <c:v>1</c:v>
                </c:pt>
                <c:pt idx="6">
                  <c:v>1</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E-0B24-469F-A1F4-5C39CA16BA75}"/>
            </c:ext>
          </c:extLst>
        </c:ser>
        <c:dLbls>
          <c:dLblPos val="bestFit"/>
          <c:showLegendKey val="0"/>
          <c:showVal val="0"/>
          <c:showCatName val="0"/>
          <c:showSerName val="0"/>
          <c:showPercent val="1"/>
          <c:showBubbleSize val="0"/>
          <c:showLeaderLines val="0"/>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What Days Do You Use Transit? (UTA)</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B1A0-4DB7-A215-4412E718E0A3}"/>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B1A0-4DB7-A215-4412E718E0A3}"/>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B1A0-4DB7-A215-4412E718E0A3}"/>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clip" horzOverflow="clip"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pattFill prst="pct75">
                    <a:fgClr>
                      <a:schemeClr val="dk1">
                        <a:lumMod val="75000"/>
                        <a:lumOff val="25000"/>
                      </a:schemeClr>
                    </a:fgClr>
                    <a:bgClr>
                      <a:schemeClr val="dk1">
                        <a:lumMod val="65000"/>
                        <a:lumOff val="35000"/>
                      </a:schemeClr>
                    </a:bgClr>
                  </a:pattFill>
                  <a:ln>
                    <a:noFill/>
                  </a:ln>
                </c15:spPr>
              </c:ext>
            </c:extLst>
          </c:dLbls>
          <c:cat>
            <c:strRef>
              <c:f>Data!$A$16:$A$18</c:f>
              <c:strCache>
                <c:ptCount val="3"/>
                <c:pt idx="0">
                  <c:v>Weekdays</c:v>
                </c:pt>
                <c:pt idx="1">
                  <c:v>Saturday</c:v>
                </c:pt>
                <c:pt idx="2">
                  <c:v>Sunday</c:v>
                </c:pt>
              </c:strCache>
            </c:strRef>
          </c:cat>
          <c:val>
            <c:numRef>
              <c:f>Data!$B$16:$B$18</c:f>
              <c:numCache>
                <c:formatCode>General</c:formatCode>
                <c:ptCount val="3"/>
                <c:pt idx="0">
                  <c:v>67</c:v>
                </c:pt>
                <c:pt idx="1">
                  <c:v>20</c:v>
                </c:pt>
                <c:pt idx="2">
                  <c:v>23</c:v>
                </c:pt>
              </c:numCache>
            </c:numRef>
          </c:val>
          <c:extLst>
            <c:ext xmlns:c16="http://schemas.microsoft.com/office/drawing/2014/chart" uri="{C3380CC4-5D6E-409C-BE32-E72D297353CC}">
              <c16:uniqueId val="{00000006-B1A0-4DB7-A215-4412E718E0A3}"/>
            </c:ext>
          </c:extLst>
        </c:ser>
        <c:dLbls>
          <c:showLegendKey val="0"/>
          <c:showVal val="0"/>
          <c:showCatName val="0"/>
          <c:showSerName val="0"/>
          <c:showPercent val="0"/>
          <c:showBubbleSize val="0"/>
          <c:showLeaderLines val="0"/>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What Times Do You Use Transit? (UTA)</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152F-44B6-8F52-2580D3FB2888}"/>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152F-44B6-8F52-2580D3FB2888}"/>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152F-44B6-8F52-2580D3FB2888}"/>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152F-44B6-8F52-2580D3FB2888}"/>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clip" horzOverflow="clip"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pattFill prst="pct75">
                    <a:fgClr>
                      <a:schemeClr val="dk1">
                        <a:lumMod val="75000"/>
                        <a:lumOff val="25000"/>
                      </a:schemeClr>
                    </a:fgClr>
                    <a:bgClr>
                      <a:schemeClr val="dk1">
                        <a:lumMod val="65000"/>
                        <a:lumOff val="35000"/>
                      </a:schemeClr>
                    </a:bgClr>
                  </a:pattFill>
                  <a:ln>
                    <a:noFill/>
                  </a:ln>
                </c15:spPr>
              </c:ext>
            </c:extLst>
          </c:dLbls>
          <c:cat>
            <c:strRef>
              <c:f>Data!$A$22:$A$25</c:f>
              <c:strCache>
                <c:ptCount val="4"/>
                <c:pt idx="0">
                  <c:v>Morning - 5:00 AM to 10:00 AM</c:v>
                </c:pt>
                <c:pt idx="1">
                  <c:v>Mid-Day - 10:00 AM to 3:00 PM</c:v>
                </c:pt>
                <c:pt idx="2">
                  <c:v>Afternoon - 3:00 PM - 7:00 PM</c:v>
                </c:pt>
                <c:pt idx="3">
                  <c:v>Evening - 7:00 PM to 12:00 PM</c:v>
                </c:pt>
              </c:strCache>
            </c:strRef>
          </c:cat>
          <c:val>
            <c:numRef>
              <c:f>Data!$B$22:$B$25</c:f>
              <c:numCache>
                <c:formatCode>General</c:formatCode>
                <c:ptCount val="4"/>
                <c:pt idx="0">
                  <c:v>40</c:v>
                </c:pt>
                <c:pt idx="1">
                  <c:v>31</c:v>
                </c:pt>
                <c:pt idx="2">
                  <c:v>57</c:v>
                </c:pt>
                <c:pt idx="3">
                  <c:v>34</c:v>
                </c:pt>
              </c:numCache>
            </c:numRef>
          </c:val>
          <c:extLst>
            <c:ext xmlns:c16="http://schemas.microsoft.com/office/drawing/2014/chart" uri="{C3380CC4-5D6E-409C-BE32-E72D297353CC}">
              <c16:uniqueId val="{00000008-152F-44B6-8F52-2580D3FB2888}"/>
            </c:ext>
          </c:extLst>
        </c:ser>
        <c:dLbls>
          <c:showLegendKey val="0"/>
          <c:showVal val="0"/>
          <c:showCatName val="0"/>
          <c:showSerName val="0"/>
          <c:showPercent val="0"/>
          <c:showBubbleSize val="0"/>
          <c:showLeaderLines val="0"/>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Do YouUse A Bike As Part Of Your Regular Transit? (UTA)</a:t>
            </a:r>
          </a:p>
        </c:rich>
      </c:tx>
      <c:layout>
        <c:manualLayout>
          <c:xMode val="edge"/>
          <c:yMode val="edge"/>
          <c:x val="0.13494248536502162"/>
          <c:y val="0"/>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BBA1-4E1D-BA13-A2DBF3E3097B}"/>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BBA1-4E1D-BA13-A2DBF3E3097B}"/>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BBA1-4E1D-BA13-A2DBF3E3097B}"/>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BBA1-4E1D-BA13-A2DBF3E3097B}"/>
              </c:ext>
            </c:extLst>
          </c:dPt>
          <c:dLbls>
            <c:dLbl>
              <c:idx val="0"/>
              <c:layout>
                <c:manualLayout>
                  <c:x val="5.5519406313939021E-2"/>
                  <c:y val="3.849854463375758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BA1-4E1D-BA13-A2DBF3E3097B}"/>
                </c:ext>
              </c:extLst>
            </c:dLbl>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clip" horzOverflow="clip"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pattFill prst="pct75">
                    <a:fgClr>
                      <a:schemeClr val="dk1">
                        <a:lumMod val="75000"/>
                        <a:lumOff val="25000"/>
                      </a:schemeClr>
                    </a:fgClr>
                    <a:bgClr>
                      <a:schemeClr val="dk1">
                        <a:lumMod val="65000"/>
                        <a:lumOff val="35000"/>
                      </a:schemeClr>
                    </a:bgClr>
                  </a:pattFill>
                  <a:ln>
                    <a:noFill/>
                  </a:ln>
                </c15:spPr>
              </c:ext>
            </c:extLst>
          </c:dLbls>
          <c:cat>
            <c:strRef>
              <c:f>Data!$A$29:$A$32</c:f>
              <c:strCache>
                <c:ptCount val="4"/>
                <c:pt idx="0">
                  <c:v>No - And I don't plan to use one</c:v>
                </c:pt>
                <c:pt idx="1">
                  <c:v>No - But I am considering using one</c:v>
                </c:pt>
                <c:pt idx="2">
                  <c:v>Yes - I started using a bike within the last year</c:v>
                </c:pt>
                <c:pt idx="3">
                  <c:v>Yes - I have used a bike for over a year</c:v>
                </c:pt>
              </c:strCache>
            </c:strRef>
          </c:cat>
          <c:val>
            <c:numRef>
              <c:f>Data!$B$29:$B$32</c:f>
              <c:numCache>
                <c:formatCode>General</c:formatCode>
                <c:ptCount val="4"/>
                <c:pt idx="0">
                  <c:v>6</c:v>
                </c:pt>
                <c:pt idx="1">
                  <c:v>13</c:v>
                </c:pt>
                <c:pt idx="2">
                  <c:v>30</c:v>
                </c:pt>
                <c:pt idx="3">
                  <c:v>14</c:v>
                </c:pt>
              </c:numCache>
            </c:numRef>
          </c:val>
          <c:extLst>
            <c:ext xmlns:c16="http://schemas.microsoft.com/office/drawing/2014/chart" uri="{C3380CC4-5D6E-409C-BE32-E72D297353CC}">
              <c16:uniqueId val="{00000008-BBA1-4E1D-BA13-A2DBF3E3097B}"/>
            </c:ext>
          </c:extLst>
        </c:ser>
        <c:dLbls>
          <c:showLegendKey val="0"/>
          <c:showVal val="0"/>
          <c:showCatName val="0"/>
          <c:showSerName val="0"/>
          <c:showPercent val="0"/>
          <c:showBubbleSize val="0"/>
          <c:showLeaderLines val="0"/>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Have You Noticed A Change In Bike Use On Transit? (UTA)</a:t>
            </a:r>
          </a:p>
        </c:rich>
      </c:tx>
      <c:layout>
        <c:manualLayout>
          <c:xMode val="edge"/>
          <c:yMode val="edge"/>
          <c:x val="0.13494248536502162"/>
          <c:y val="0"/>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D04A-4688-B040-268ACBE334CD}"/>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D04A-4688-B040-268ACBE334CD}"/>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D04A-4688-B040-268ACBE334CD}"/>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D04A-4688-B040-268ACBE334CD}"/>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D04A-4688-B040-268ACBE334CD}"/>
              </c:ext>
            </c:extLst>
          </c:dPt>
          <c:dLbls>
            <c:dLbl>
              <c:idx val="0"/>
              <c:layout>
                <c:manualLayout>
                  <c:x val="5.5519406313939021E-2"/>
                  <c:y val="3.849854463375758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04A-4688-B040-268ACBE334CD}"/>
                </c:ext>
              </c:extLst>
            </c:dLbl>
            <c:dLbl>
              <c:idx val="1"/>
              <c:layout>
                <c:manualLayout>
                  <c:x val="0.17176316328374877"/>
                  <c:y val="-1.539941785350303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04A-4688-B040-268ACBE334CD}"/>
                </c:ext>
              </c:extLst>
            </c:dLbl>
            <c:dLbl>
              <c:idx val="2"/>
              <c:layout>
                <c:manualLayout>
                  <c:x val="-0.26024721709658916"/>
                  <c:y val="0"/>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04A-4688-B040-268ACBE334CD}"/>
                </c:ext>
              </c:extLst>
            </c:dLbl>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clip" horzOverflow="clip"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pattFill prst="pct75">
                    <a:fgClr>
                      <a:schemeClr val="dk1">
                        <a:lumMod val="75000"/>
                        <a:lumOff val="25000"/>
                      </a:schemeClr>
                    </a:fgClr>
                    <a:bgClr>
                      <a:schemeClr val="dk1">
                        <a:lumMod val="65000"/>
                        <a:lumOff val="35000"/>
                      </a:schemeClr>
                    </a:bgClr>
                  </a:pattFill>
                  <a:ln>
                    <a:noFill/>
                  </a:ln>
                </c15:spPr>
              </c:ext>
            </c:extLst>
          </c:dLbls>
          <c:cat>
            <c:strRef>
              <c:f>Data!$A$36:$A$40</c:f>
              <c:strCache>
                <c:ptCount val="5"/>
                <c:pt idx="0">
                  <c:v>No</c:v>
                </c:pt>
                <c:pt idx="1">
                  <c:v>Yes - It has Decreased Dramatically</c:v>
                </c:pt>
                <c:pt idx="2">
                  <c:v>Yes - It has Decreased Somewhat</c:v>
                </c:pt>
                <c:pt idx="3">
                  <c:v>Yes - It has Increased Somewhat</c:v>
                </c:pt>
                <c:pt idx="4">
                  <c:v>Yes - It has Increased Dramatically</c:v>
                </c:pt>
              </c:strCache>
            </c:strRef>
          </c:cat>
          <c:val>
            <c:numRef>
              <c:f>Data!$B$36:$B$40</c:f>
              <c:numCache>
                <c:formatCode>General</c:formatCode>
                <c:ptCount val="5"/>
                <c:pt idx="0">
                  <c:v>30</c:v>
                </c:pt>
                <c:pt idx="1">
                  <c:v>0</c:v>
                </c:pt>
                <c:pt idx="2">
                  <c:v>1</c:v>
                </c:pt>
                <c:pt idx="3">
                  <c:v>23</c:v>
                </c:pt>
                <c:pt idx="4">
                  <c:v>9</c:v>
                </c:pt>
              </c:numCache>
            </c:numRef>
          </c:val>
          <c:extLst>
            <c:ext xmlns:c16="http://schemas.microsoft.com/office/drawing/2014/chart" uri="{C3380CC4-5D6E-409C-BE32-E72D297353CC}">
              <c16:uniqueId val="{0000000A-D04A-4688-B040-268ACBE334CD}"/>
            </c:ext>
          </c:extLst>
        </c:ser>
        <c:dLbls>
          <c:showLegendKey val="0"/>
          <c:showVal val="0"/>
          <c:showCatName val="0"/>
          <c:showSerName val="0"/>
          <c:showPercent val="0"/>
          <c:showBubbleSize val="0"/>
          <c:showLeaderLines val="0"/>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Do You Feel</a:t>
            </a:r>
            <a:r>
              <a:rPr lang="en-US" baseline="0"/>
              <a:t> There is Space for Bikes on Your Routes</a:t>
            </a:r>
            <a:r>
              <a:rPr lang="en-US"/>
              <a:t>? (UTA)</a:t>
            </a:r>
          </a:p>
        </c:rich>
      </c:tx>
      <c:layout>
        <c:manualLayout>
          <c:xMode val="edge"/>
          <c:yMode val="edge"/>
          <c:x val="0.13147252247040048"/>
          <c:y val="0"/>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EC69-42FF-92F2-1418A8F4252D}"/>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EC69-42FF-92F2-1418A8F4252D}"/>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EC69-42FF-92F2-1418A8F4252D}"/>
              </c:ext>
            </c:extLst>
          </c:dPt>
          <c:dLbls>
            <c:dLbl>
              <c:idx val="0"/>
              <c:layout>
                <c:manualLayout>
                  <c:x val="5.5519406313939021E-2"/>
                  <c:y val="3.849854463375758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C69-42FF-92F2-1418A8F4252D}"/>
                </c:ext>
              </c:extLst>
            </c:dLbl>
            <c:dLbl>
              <c:idx val="1"/>
              <c:layout>
                <c:manualLayout>
                  <c:x val="0.17176316328374877"/>
                  <c:y val="-1.539941785350303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C69-42FF-92F2-1418A8F4252D}"/>
                </c:ext>
              </c:extLst>
            </c:dLbl>
            <c:dLbl>
              <c:idx val="2"/>
              <c:layout>
                <c:manualLayout>
                  <c:x val="0.26593672672935637"/>
                  <c:y val="4.619825356050909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EC69-42FF-92F2-1418A8F4252D}"/>
                </c:ext>
              </c:extLst>
            </c:dLbl>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clip" horzOverflow="clip"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pattFill prst="pct75">
                    <a:fgClr>
                      <a:schemeClr val="dk1">
                        <a:lumMod val="75000"/>
                        <a:lumOff val="25000"/>
                      </a:schemeClr>
                    </a:fgClr>
                    <a:bgClr>
                      <a:schemeClr val="dk1">
                        <a:lumMod val="65000"/>
                        <a:lumOff val="35000"/>
                      </a:schemeClr>
                    </a:bgClr>
                  </a:pattFill>
                  <a:ln>
                    <a:noFill/>
                  </a:ln>
                </c15:spPr>
              </c:ext>
            </c:extLst>
          </c:dLbls>
          <c:cat>
            <c:strRef>
              <c:f>Data!$A$44:$A$46</c:f>
              <c:strCache>
                <c:ptCount val="3"/>
                <c:pt idx="0">
                  <c:v>Yes</c:v>
                </c:pt>
                <c:pt idx="1">
                  <c:v>No - There Is Not Enough Space Dedicated To Bikes</c:v>
                </c:pt>
                <c:pt idx="2">
                  <c:v>No - Too Much Space Is Dedicated To Bikes </c:v>
                </c:pt>
              </c:strCache>
            </c:strRef>
          </c:cat>
          <c:val>
            <c:numRef>
              <c:f>Data!$B$44:$B$46</c:f>
              <c:numCache>
                <c:formatCode>General</c:formatCode>
                <c:ptCount val="3"/>
                <c:pt idx="0">
                  <c:v>21</c:v>
                </c:pt>
                <c:pt idx="1">
                  <c:v>42</c:v>
                </c:pt>
                <c:pt idx="2">
                  <c:v>0</c:v>
                </c:pt>
              </c:numCache>
            </c:numRef>
          </c:val>
          <c:extLst>
            <c:ext xmlns:c16="http://schemas.microsoft.com/office/drawing/2014/chart" uri="{C3380CC4-5D6E-409C-BE32-E72D297353CC}">
              <c16:uniqueId val="{00000006-EC69-42FF-92F2-1418A8F4252D}"/>
            </c:ext>
          </c:extLst>
        </c:ser>
        <c:dLbls>
          <c:showLegendKey val="0"/>
          <c:showVal val="0"/>
          <c:showCatName val="0"/>
          <c:showSerName val="0"/>
          <c:showPercent val="0"/>
          <c:showBubbleSize val="0"/>
          <c:showLeaderLines val="0"/>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Are</a:t>
            </a:r>
            <a:r>
              <a:rPr lang="en-US" baseline="0"/>
              <a:t> Rules/Saftey Requrimeents for Bikes are Clear</a:t>
            </a:r>
            <a:r>
              <a:rPr lang="en-US"/>
              <a:t>? (UTA)</a:t>
            </a:r>
          </a:p>
        </c:rich>
      </c:tx>
      <c:layout>
        <c:manualLayout>
          <c:xMode val="edge"/>
          <c:yMode val="edge"/>
          <c:x val="0.13147252247040048"/>
          <c:y val="0"/>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B009-4F73-BC1A-B139B093E3D4}"/>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B009-4F73-BC1A-B139B093E3D4}"/>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B009-4F73-BC1A-B139B093E3D4}"/>
              </c:ext>
            </c:extLst>
          </c:dPt>
          <c:dLbls>
            <c:dLbl>
              <c:idx val="0"/>
              <c:layout>
                <c:manualLayout>
                  <c:x val="5.5519406313939021E-2"/>
                  <c:y val="3.849854463375758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009-4F73-BC1A-B139B093E3D4}"/>
                </c:ext>
              </c:extLst>
            </c:dLbl>
            <c:dLbl>
              <c:idx val="1"/>
              <c:layout>
                <c:manualLayout>
                  <c:x val="0.17176316328374877"/>
                  <c:y val="-1.539941785350303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009-4F73-BC1A-B139B093E3D4}"/>
                </c:ext>
              </c:extLst>
            </c:dLbl>
            <c:dLbl>
              <c:idx val="2"/>
              <c:layout>
                <c:manualLayout>
                  <c:x val="-6.3709748259656529E-2"/>
                  <c:y val="4.619825356050909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009-4F73-BC1A-B139B093E3D4}"/>
                </c:ext>
              </c:extLst>
            </c:dLbl>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clip" horzOverflow="clip"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pattFill prst="pct75">
                    <a:fgClr>
                      <a:schemeClr val="dk1">
                        <a:lumMod val="75000"/>
                        <a:lumOff val="25000"/>
                      </a:schemeClr>
                    </a:fgClr>
                    <a:bgClr>
                      <a:schemeClr val="dk1">
                        <a:lumMod val="65000"/>
                        <a:lumOff val="35000"/>
                      </a:schemeClr>
                    </a:bgClr>
                  </a:pattFill>
                  <a:ln>
                    <a:noFill/>
                  </a:ln>
                </c15:spPr>
              </c:ext>
            </c:extLst>
          </c:dLbls>
          <c:cat>
            <c:strRef>
              <c:f>Data!$A$50:$A$52</c:f>
              <c:strCache>
                <c:ptCount val="3"/>
                <c:pt idx="0">
                  <c:v>Yes</c:v>
                </c:pt>
                <c:pt idx="1">
                  <c:v>No</c:v>
                </c:pt>
                <c:pt idx="2">
                  <c:v>Sometimes (Please Add Comments)</c:v>
                </c:pt>
              </c:strCache>
            </c:strRef>
          </c:cat>
          <c:val>
            <c:numRef>
              <c:f>Data!$B$50:$B$52</c:f>
              <c:numCache>
                <c:formatCode>General</c:formatCode>
                <c:ptCount val="3"/>
                <c:pt idx="0">
                  <c:v>29</c:v>
                </c:pt>
                <c:pt idx="1">
                  <c:v>26</c:v>
                </c:pt>
                <c:pt idx="2">
                  <c:v>8</c:v>
                </c:pt>
              </c:numCache>
            </c:numRef>
          </c:val>
          <c:extLst>
            <c:ext xmlns:c16="http://schemas.microsoft.com/office/drawing/2014/chart" uri="{C3380CC4-5D6E-409C-BE32-E72D297353CC}">
              <c16:uniqueId val="{00000006-B009-4F73-BC1A-B139B093E3D4}"/>
            </c:ext>
          </c:extLst>
        </c:ser>
        <c:dLbls>
          <c:showLegendKey val="0"/>
          <c:showVal val="0"/>
          <c:showCatName val="0"/>
          <c:showSerName val="0"/>
          <c:showPercent val="0"/>
          <c:showBubbleSize val="0"/>
          <c:showLeaderLines val="0"/>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Do You Know How To Safely Secure A Bike On Transit? (UTA)</a:t>
            </a:r>
          </a:p>
        </c:rich>
      </c:tx>
      <c:layout>
        <c:manualLayout>
          <c:xMode val="edge"/>
          <c:yMode val="edge"/>
          <c:x val="0.13147252247040048"/>
          <c:y val="0"/>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9B3C-4DC4-AB41-FFD3971E19AD}"/>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9B3C-4DC4-AB41-FFD3971E19AD}"/>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9B3C-4DC4-AB41-FFD3971E19AD}"/>
              </c:ext>
            </c:extLst>
          </c:dPt>
          <c:dLbls>
            <c:dLbl>
              <c:idx val="0"/>
              <c:layout>
                <c:manualLayout>
                  <c:x val="2.0819777367727131E-2"/>
                  <c:y val="5.1331392845010114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B3C-4DC4-AB41-FFD3971E19AD}"/>
                </c:ext>
              </c:extLst>
            </c:dLbl>
            <c:dLbl>
              <c:idx val="1"/>
              <c:layout>
                <c:manualLayout>
                  <c:x val="-2.9494684604280119E-2"/>
                  <c:y val="1.539941785350303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B3C-4DC4-AB41-FFD3971E19AD}"/>
                </c:ext>
              </c:extLst>
            </c:dLbl>
            <c:dLbl>
              <c:idx val="2"/>
              <c:layout>
                <c:manualLayout>
                  <c:x val="1.0409888683863566E-2"/>
                  <c:y val="-4.876482320275960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B3C-4DC4-AB41-FFD3971E19AD}"/>
                </c:ext>
              </c:extLst>
            </c:dLbl>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clip" horzOverflow="clip"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pattFill prst="pct75">
                    <a:fgClr>
                      <a:schemeClr val="dk1">
                        <a:lumMod val="75000"/>
                        <a:lumOff val="25000"/>
                      </a:schemeClr>
                    </a:fgClr>
                    <a:bgClr>
                      <a:schemeClr val="dk1">
                        <a:lumMod val="65000"/>
                        <a:lumOff val="35000"/>
                      </a:schemeClr>
                    </a:bgClr>
                  </a:pattFill>
                  <a:ln>
                    <a:noFill/>
                  </a:ln>
                </c15:spPr>
              </c:ext>
            </c:extLst>
          </c:dLbls>
          <c:cat>
            <c:strRef>
              <c:f>Data!$A$56:$A$58</c:f>
              <c:strCache>
                <c:ptCount val="3"/>
                <c:pt idx="0">
                  <c:v>Yes</c:v>
                </c:pt>
                <c:pt idx="1">
                  <c:v>No</c:v>
                </c:pt>
                <c:pt idx="2">
                  <c:v>It Depends On The Transit Type (Please Add Comments)</c:v>
                </c:pt>
              </c:strCache>
            </c:strRef>
          </c:cat>
          <c:val>
            <c:numRef>
              <c:f>Data!$B$56:$B$58</c:f>
              <c:numCache>
                <c:formatCode>General</c:formatCode>
                <c:ptCount val="3"/>
                <c:pt idx="0">
                  <c:v>31</c:v>
                </c:pt>
                <c:pt idx="1">
                  <c:v>16</c:v>
                </c:pt>
                <c:pt idx="2">
                  <c:v>16</c:v>
                </c:pt>
              </c:numCache>
            </c:numRef>
          </c:val>
          <c:extLst>
            <c:ext xmlns:c16="http://schemas.microsoft.com/office/drawing/2014/chart" uri="{C3380CC4-5D6E-409C-BE32-E72D297353CC}">
              <c16:uniqueId val="{00000006-9B3C-4DC4-AB41-FFD3971E19AD}"/>
            </c:ext>
          </c:extLst>
        </c:ser>
        <c:dLbls>
          <c:showLegendKey val="0"/>
          <c:showVal val="0"/>
          <c:showCatName val="0"/>
          <c:showSerName val="0"/>
          <c:showPercent val="0"/>
          <c:showBubbleSize val="0"/>
          <c:showLeaderLines val="0"/>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13</xdr:col>
      <xdr:colOff>4763</xdr:colOff>
      <xdr:row>26</xdr:row>
      <xdr:rowOff>185739</xdr:rowOff>
    </xdr:to>
    <xdr:graphicFrame macro="">
      <xdr:nvGraphicFramePr>
        <xdr:cNvPr id="2" name="Chart 1">
          <a:extLst>
            <a:ext uri="{FF2B5EF4-FFF2-40B4-BE49-F238E27FC236}">
              <a16:creationId xmlns:a16="http://schemas.microsoft.com/office/drawing/2014/main" id="{592DC835-2ABF-4E07-BA16-39D9ABB60E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28</xdr:row>
      <xdr:rowOff>0</xdr:rowOff>
    </xdr:from>
    <xdr:to>
      <xdr:col>13</xdr:col>
      <xdr:colOff>4763</xdr:colOff>
      <xdr:row>53</xdr:row>
      <xdr:rowOff>185739</xdr:rowOff>
    </xdr:to>
    <xdr:graphicFrame macro="">
      <xdr:nvGraphicFramePr>
        <xdr:cNvPr id="3" name="Chart 2">
          <a:extLst>
            <a:ext uri="{FF2B5EF4-FFF2-40B4-BE49-F238E27FC236}">
              <a16:creationId xmlns:a16="http://schemas.microsoft.com/office/drawing/2014/main" id="{58EFC798-62E3-4577-A571-0D462E60EB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55</xdr:row>
      <xdr:rowOff>0</xdr:rowOff>
    </xdr:from>
    <xdr:to>
      <xdr:col>13</xdr:col>
      <xdr:colOff>4763</xdr:colOff>
      <xdr:row>80</xdr:row>
      <xdr:rowOff>185739</xdr:rowOff>
    </xdr:to>
    <xdr:graphicFrame macro="">
      <xdr:nvGraphicFramePr>
        <xdr:cNvPr id="4" name="Chart 3">
          <a:extLst>
            <a:ext uri="{FF2B5EF4-FFF2-40B4-BE49-F238E27FC236}">
              <a16:creationId xmlns:a16="http://schemas.microsoft.com/office/drawing/2014/main" id="{9FAB2017-CBE6-4A5E-9D72-717B50DBD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82</xdr:row>
      <xdr:rowOff>0</xdr:rowOff>
    </xdr:from>
    <xdr:to>
      <xdr:col>13</xdr:col>
      <xdr:colOff>4763</xdr:colOff>
      <xdr:row>107</xdr:row>
      <xdr:rowOff>185739</xdr:rowOff>
    </xdr:to>
    <xdr:graphicFrame macro="">
      <xdr:nvGraphicFramePr>
        <xdr:cNvPr id="5" name="Chart 4">
          <a:extLst>
            <a:ext uri="{FF2B5EF4-FFF2-40B4-BE49-F238E27FC236}">
              <a16:creationId xmlns:a16="http://schemas.microsoft.com/office/drawing/2014/main" id="{17D57B7F-A226-4139-B786-909276164C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109</xdr:row>
      <xdr:rowOff>0</xdr:rowOff>
    </xdr:from>
    <xdr:to>
      <xdr:col>13</xdr:col>
      <xdr:colOff>4763</xdr:colOff>
      <xdr:row>134</xdr:row>
      <xdr:rowOff>185739</xdr:rowOff>
    </xdr:to>
    <xdr:graphicFrame macro="">
      <xdr:nvGraphicFramePr>
        <xdr:cNvPr id="6" name="Chart 5">
          <a:extLst>
            <a:ext uri="{FF2B5EF4-FFF2-40B4-BE49-F238E27FC236}">
              <a16:creationId xmlns:a16="http://schemas.microsoft.com/office/drawing/2014/main" id="{C3531073-BB27-4C24-A0C7-6EBAD876BF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136</xdr:row>
      <xdr:rowOff>0</xdr:rowOff>
    </xdr:from>
    <xdr:to>
      <xdr:col>13</xdr:col>
      <xdr:colOff>4763</xdr:colOff>
      <xdr:row>161</xdr:row>
      <xdr:rowOff>185739</xdr:rowOff>
    </xdr:to>
    <xdr:graphicFrame macro="">
      <xdr:nvGraphicFramePr>
        <xdr:cNvPr id="7" name="Chart 6">
          <a:extLst>
            <a:ext uri="{FF2B5EF4-FFF2-40B4-BE49-F238E27FC236}">
              <a16:creationId xmlns:a16="http://schemas.microsoft.com/office/drawing/2014/main" id="{17A73DEA-77B6-46BD-B77B-6F3BEF00FE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163</xdr:row>
      <xdr:rowOff>0</xdr:rowOff>
    </xdr:from>
    <xdr:to>
      <xdr:col>13</xdr:col>
      <xdr:colOff>4763</xdr:colOff>
      <xdr:row>188</xdr:row>
      <xdr:rowOff>185739</xdr:rowOff>
    </xdr:to>
    <xdr:graphicFrame macro="">
      <xdr:nvGraphicFramePr>
        <xdr:cNvPr id="8" name="Chart 7">
          <a:extLst>
            <a:ext uri="{FF2B5EF4-FFF2-40B4-BE49-F238E27FC236}">
              <a16:creationId xmlns:a16="http://schemas.microsoft.com/office/drawing/2014/main" id="{19757BD6-2518-413E-8A27-4B91E751DF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190</xdr:row>
      <xdr:rowOff>0</xdr:rowOff>
    </xdr:from>
    <xdr:to>
      <xdr:col>13</xdr:col>
      <xdr:colOff>4763</xdr:colOff>
      <xdr:row>215</xdr:row>
      <xdr:rowOff>185739</xdr:rowOff>
    </xdr:to>
    <xdr:graphicFrame macro="">
      <xdr:nvGraphicFramePr>
        <xdr:cNvPr id="9" name="Chart 8">
          <a:extLst>
            <a:ext uri="{FF2B5EF4-FFF2-40B4-BE49-F238E27FC236}">
              <a16:creationId xmlns:a16="http://schemas.microsoft.com/office/drawing/2014/main" id="{098DE6B2-261F-4DB0-8044-1B7362E686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urtis Haring" refreshedDate="44818.579136805558" createdVersion="8" refreshedVersion="8" minRefreshableVersion="3" recordCount="67" xr:uid="{00000000-000A-0000-FFFF-FFFF0B000000}">
  <cacheSource type="worksheet">
    <worksheetSource name="Table1"/>
  </cacheSource>
  <cacheFields count="24">
    <cacheField name="#" numFmtId="0">
      <sharedItems containsSemiMixedTypes="0" containsString="0" containsNumber="1" containsInteger="1" minValue="1" maxValue="67"/>
    </cacheField>
    <cacheField name="What Transit Service Do You Primarily Use?" numFmtId="0">
      <sharedItems count="2">
        <s v="UTA (Utah Transit Authority)"/>
        <s v="CVTA (Cache Valley Transit District)"/>
      </sharedItems>
    </cacheField>
    <cacheField name="What Transit Modes Do You Regularly Use? (Select All That Apply)" numFmtId="0">
      <sharedItems count="19">
        <s v="Fixed Route Bus - Light Rail (TRAX) - Commuter Rail (FrontRunner) - Bus Rapid Transit (UVX)"/>
        <s v="Commuter Rail (FrontRunner)"/>
        <s v="Commuter Rail (FrontRunner) - Bus Rapid Transit (UVX)"/>
        <s v="Light Rail (TRAX) - Commuter Rail (FrontRunner) - Bus Rapid Transit (UVX)"/>
        <s v="Fixed Route Bus - Commuter Rail (FrontRunner) - Bus Rapid Transit (UVX)"/>
        <s v="Fixed Route Bus - Commuter Rail (FrontRunner)"/>
        <s v="Light Rail (TRAX) - Commuter Rail (FrontRunner)"/>
        <s v="Fixed Route Bus - Light Rail (TRAX) - Streetcar (S-Line)"/>
        <s v="Fixed Route Bus - Light Rail (TRAX) - Commuter Rail (FrontRunner)"/>
        <s v="Fixed Route Bus - Light Rail (TRAX)"/>
        <s v="Fixed Route Bus - Light Rail (TRAX) - Commuter Rail (FrontRunner) - Streetcar (S-Line)"/>
        <s v="Light Rail (TRAX)"/>
        <s v="Fixed Route Bus"/>
        <s v="Fixed Route Bus - Streetcar (S-Line)"/>
        <s v="Light Rail (TRAX) - Streetcar (S-Line)"/>
        <s v="Light Rail (TRAX) - Bus Rapid Transit (UVX) - Streetcar (S-Line)"/>
        <s v="Fixed Route Bus - Light Rail (TRAX) - Commuter Rail (FrontRunner) - Streetcar (S-Line) - Express Bus (Tooele to SLC, PC-SLC Connect, etc.)"/>
        <s v="Fixed Route Bus - Light Rail (TRAX) - Vanpool - Streetcar (S-Line)"/>
        <s v="Streetcar (S-Line)"/>
      </sharedItems>
    </cacheField>
    <cacheField name="(Optional) What Routes Do You Generally Use?" numFmtId="0">
      <sharedItems containsBlank="1" count="36">
        <m/>
        <s v="North Temple to Orem and back"/>
        <s v="2, 220, 4, 209, Red line, blue line, 205"/>
        <s v="Green Line, Blue Line, S Line, 21, 470"/>
        <s v="39, 217, red, s line"/>
        <s v="821, 834"/>
        <s v="Red Line, Frontrunner"/>
        <s v="Red Line, Blue line, Green Line"/>
        <s v="1,2,5,Loop"/>
        <s v="21 bus"/>
        <s v="54, 62, 72"/>
        <s v="220, 213, 209, 2, red, green"/>
        <s v="200 bus, red line, blue line, frontrunner"/>
        <s v="Blue/red"/>
        <s v="Red Line, Route 9, Route 21, Route 2"/>
        <s v="33, 209, blue line, red line, green line"/>
        <s v="21, red, blue, green"/>
        <s v="821, UVX, 850, FrontRunner"/>
        <s v="Airport Trax"/>
        <s v="227 35. Red line"/>
        <s v="200,17,Trax"/>
        <s v="Blue/Green Loops"/>
        <s v="201, red, blue, green, FrontRunner, 200"/>
        <s v="470, red line"/>
        <s v="1,4 15, LOOP"/>
        <s v="850, UVX"/>
        <s v="6 (RIP), 209, 223, Green line, Red line, Frontrunner"/>
        <s v="Red"/>
        <s v="Frontrunner, Blue Line"/>
        <s v="Starting this week, Iâ€™ll be riding the 1 bus every weekday. Prior to this Iâ€™ll use the green line or red line if itâ€™s especially windy or snowy."/>
        <s v="455, 640, Frontrunner, 205"/>
        <s v="217, Green Line, FrontRunner"/>
        <s v="Green, 47,"/>
        <s v="209, 2, 220"/>
        <s v="1, 2, Green Loop, Blue Loop"/>
        <s v="203, TRAX Blue, TRAX Red, Frontrunner"/>
      </sharedItems>
    </cacheField>
    <cacheField name="Generally Speaking, What Days Do You Use Transit? (Select All That Apply)" numFmtId="0">
      <sharedItems count="3">
        <s v="Weekdays - Saturday - Sunday"/>
        <s v="Weekdays"/>
        <s v="Weekdays - Saturday"/>
      </sharedItems>
    </cacheField>
    <cacheField name="Generally Speaking, What Times Do You Use Transit? (Select All That Apply)" numFmtId="0">
      <sharedItems count="13">
        <s v="Morning - 5:00 AM to 10:00 AM - Afternoon - 3:00 PM - 7:00 PM"/>
        <s v="Mid-Day - 10:00 AM to 3:00 PM - Afternoon - 3:00 PM - 7:00 PM - Evening - 7:00 PM to 12:00 PM"/>
        <s v="Afternoon - 3:00 PM - 7:00 PM"/>
        <s v="Mid-Day - 10:00 AM to 3:00 PM - Afternoon - 3:00 PM - 7:00 PM"/>
        <s v="Mid-Day - 10:00 AM to 3:00 PM - Evening - 7:00 PM to 12:00 PM"/>
        <s v="Afternoon - 3:00 PM - 7:00 PM - Evening - 7:00 PM to 12:00 PM"/>
        <s v="Morning - 5:00 AM to 10:00 AM - Mid-Day - 10:00 AM to 3:00 PM - Afternoon - 3:00 PM - 7:00 PM - Evening - 7:00 PM to 12:00 PM"/>
        <s v="Morning - 5:00 AM to 10:00 AM - Afternoon - 3:00 PM - 7:00 PM - Evening - 7:00 PM to 12:00 PM"/>
        <s v="Morning - 5:00 AM to 10:00 AM - Mid-Day - 10:00 AM to 3:00 PM - Afternoon - 3:00 PM - 7:00 PM"/>
        <s v="Morning - 5:00 AM to 10:00 AM - Mid-Day - 10:00 AM to 3:00 PM"/>
        <s v="Morning - 5:00 AM to 10:00 AM"/>
        <s v="Morning - 5:00 AM to 10:00 AM - Evening - 7:00 PM to 12:00 PM"/>
        <s v="Mid-Day - 10:00 AM to 3:00 PM"/>
      </sharedItems>
    </cacheField>
    <cacheField name="Do You Currently Use A Bike As Part Of Your Regular Transit?" numFmtId="0">
      <sharedItems count="4">
        <s v="Yes - I have used a bike for over a year"/>
        <s v="No - But I am considering using one"/>
        <s v="Yes - I started using a bike within the last year"/>
        <s v="No - And I don't plan to use one"/>
      </sharedItems>
    </cacheField>
    <cacheField name="(Optional) If You Are Using A Bike, Please Describe Why (Convenience, Pleasure, Lack Of Service, etc.) Or, If You Don't Use A Bike, Why Not?" numFmtId="0">
      <sharedItems containsBlank="1" longText="1"/>
    </cacheField>
    <cacheField name="Over The Past Year, Have You Noticed A Change In Bike Use Among Riders While Using Transit?" numFmtId="0">
      <sharedItems count="4">
        <s v="Yes - It has Increased Somewhat"/>
        <s v="Yes - It has Increased Dramatically"/>
        <s v="No"/>
        <s v="Yes - It has Decreased Somewhat"/>
      </sharedItems>
    </cacheField>
    <cacheField name="Do You Feel Your Transit Agency Currently Provides Adequate Space For Bikes On The Routes You Use?  " numFmtId="0">
      <sharedItems count="2">
        <s v="No - There Is Not Enough Space Dedicated To Bikes"/>
        <s v="Yes"/>
      </sharedItems>
    </cacheField>
    <cacheField name="Do You Feel That Your Transit Agency Makes The Rules And Safety Requirements Around Bikes Clear?" numFmtId="0">
      <sharedItems count="3">
        <s v="No"/>
        <s v="Yes"/>
        <s v="Sometimes (Please Add Comments)"/>
      </sharedItems>
    </cacheField>
    <cacheField name="Do You Feel You Know How To Safely Secure A Bike On Transit?" numFmtId="0">
      <sharedItems count="3">
        <s v="No"/>
        <s v="Yes"/>
        <s v="It Depends On The Transit Type (Please Add Comments)"/>
      </sharedItems>
    </cacheField>
    <cacheField name="(Optional) Please Feel Free To Add Any Additional Thoughts About Bikes And Transit Below" numFmtId="0">
      <sharedItems containsBlank="1" longText="1"/>
    </cacheField>
    <cacheField name="Please Provide Your Email Address" numFmtId="0">
      <sharedItems containsBlank="1"/>
    </cacheField>
    <cacheField name="(Optional) - Do You Want To Sign Up To Be An Official UTRU Member?" numFmtId="0">
      <sharedItems/>
    </cacheField>
    <cacheField name="(Optional) - Please Provide Your First And Last Name" numFmtId="0">
      <sharedItems containsBlank="1"/>
    </cacheField>
    <cacheField name="(Optional) - Please Provide Your City" numFmtId="0">
      <sharedItems containsBlank="1"/>
    </cacheField>
    <cacheField name="(Optional) - Please Provide Your State" numFmtId="0">
      <sharedItems/>
    </cacheField>
    <cacheField name="System" numFmtId="0">
      <sharedItems/>
    </cacheField>
    <cacheField name="Source" numFmtId="0">
      <sharedItems/>
    </cacheField>
    <cacheField name="Screen" numFmtId="0">
      <sharedItems/>
    </cacheField>
    <cacheField name="Updated" numFmtId="22">
      <sharedItems containsSemiMixedTypes="0" containsNonDate="0" containsDate="1" containsString="0" minDate="2022-08-09T16:48:29" maxDate="2022-09-01T19:21:52"/>
    </cacheField>
    <cacheField name="Created" numFmtId="22">
      <sharedItems containsSemiMixedTypes="0" containsNonDate="0" containsDate="1" containsString="0" minDate="2022-08-09T16:48:29" maxDate="2022-09-01T19:21:52"/>
    </cacheField>
    <cacheField name="Column1" numFmtId="22">
      <sharedItems containsSemiMixedTypes="0" containsNonDate="0" containsDate="1" containsString="0" minDate="2022-08-09T16:48:29" maxDate="2022-09-01T19:21:5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7">
  <r>
    <n v="1"/>
    <x v="0"/>
    <x v="0"/>
    <x v="0"/>
    <x v="0"/>
    <x v="0"/>
    <x v="0"/>
    <s v="Bikes are necessary for the last mile after getting off the bus or to the bus!"/>
    <x v="0"/>
    <x v="0"/>
    <x v="0"/>
    <x v="0"/>
    <s v="We need bike lockers at frontrunner stations to keep bikes safe for a whole day"/>
    <s v="edublogger@gmail.com"/>
    <s v="No - But Please Put Me On Your Mailing List"/>
    <s v="R West"/>
    <s v="Provo"/>
    <s v="UT"/>
    <s v="Chrome Android"/>
    <s v="https://utru.org/take-our-survey-to-help-guide-utrus-response-to-bike-use-on-transit/"/>
    <s v="360 x 740"/>
    <d v="2022-09-01T19:21:52"/>
    <d v="2022-09-01T19:21:52"/>
    <d v="2022-09-01T19:21:52"/>
  </r>
  <r>
    <n v="2"/>
    <x v="0"/>
    <x v="1"/>
    <x v="0"/>
    <x v="1"/>
    <x v="0"/>
    <x v="0"/>
    <s v="Faster than walking, way better than a car."/>
    <x v="0"/>
    <x v="0"/>
    <x v="1"/>
    <x v="1"/>
    <m/>
    <s v="hughvanwagenen@gmail.com"/>
    <s v="Yes - I Want To Be A Member/I Am Already A Member"/>
    <s v="Hugh Van Wagenen"/>
    <s v="Provo"/>
    <s v="UT"/>
    <s v="Safari iPhone"/>
    <s v="https://utru.org/take-our-survey-to-help-guide-utrus-response-to-bike-use-on-transit/"/>
    <s v="375 x 812"/>
    <d v="2022-09-01T17:45:14"/>
    <d v="2022-09-01T17:45:14"/>
    <d v="2022-09-01T17:45:14"/>
  </r>
  <r>
    <n v="3"/>
    <x v="0"/>
    <x v="2"/>
    <x v="0"/>
    <x v="2"/>
    <x v="1"/>
    <x v="0"/>
    <s v="It gets me to the station."/>
    <x v="1"/>
    <x v="0"/>
    <x v="1"/>
    <x v="1"/>
    <m/>
    <s v="segoviejo@gmail.com"/>
    <s v="Yes - I Want To Be A Member/I Am Already A Member"/>
    <s v="Jacob Brooks"/>
    <s v="Provo"/>
    <s v="UT"/>
    <s v="Chrome Mac"/>
    <s v="https://utru.org/take-our-survey-to-help-guide-utrus-response-to-bike-use-on-transit/"/>
    <s v="2560 x 1440"/>
    <d v="2022-09-01T17:45:14"/>
    <d v="2022-09-01T17:45:14"/>
    <d v="2022-09-01T17:45:14"/>
  </r>
  <r>
    <n v="4"/>
    <x v="0"/>
    <x v="3"/>
    <x v="0"/>
    <x v="2"/>
    <x v="2"/>
    <x v="1"/>
    <m/>
    <x v="0"/>
    <x v="1"/>
    <x v="2"/>
    <x v="2"/>
    <s v="I don't know much about securing bike on your transportation vehicles? Are there tutorials on your website?"/>
    <s v="melissaporter1027@gmail.com"/>
    <s v="No - But Please Put Me On Your Mailing List"/>
    <s v="Melissa Porter"/>
    <s v="Provo"/>
    <s v="UT"/>
    <s v="Chrome Windows"/>
    <s v="https://utru.org/take-our-survey-to-help-guide-utrus-response-to-bike-use-on-transit/"/>
    <s v="1920 x 1080"/>
    <d v="2022-08-29T13:22:55"/>
    <d v="2022-08-29T13:22:55"/>
    <d v="2022-08-29T13:22:55"/>
  </r>
  <r>
    <n v="5"/>
    <x v="0"/>
    <x v="4"/>
    <x v="0"/>
    <x v="2"/>
    <x v="0"/>
    <x v="2"/>
    <s v="Although the bus can get me most of the way to where Iâ€™m going thereâ€™s usually stretches where either there isnâ€™t any bus service or it is simply faster to bike."/>
    <x v="2"/>
    <x v="0"/>
    <x v="0"/>
    <x v="2"/>
    <s v="On the fixed routes and front runner itâ€™s pretty clear but other buses not so much"/>
    <s v="kccucumber@gmail.com"/>
    <s v="No - But Please Put Me On Your Mailing List"/>
    <m/>
    <m/>
    <s v="UT"/>
    <s v="Safari iPhone"/>
    <s v="https://utru.org/take-our-survey-to-help-guide-utrus-response-to-bike-use-on-transit/"/>
    <s v="375 x 667"/>
    <d v="2022-08-29T09:10:09"/>
    <d v="2022-08-29T09:10:09"/>
    <d v="2022-08-29T09:10:09"/>
  </r>
  <r>
    <n v="6"/>
    <x v="0"/>
    <x v="5"/>
    <x v="0"/>
    <x v="0"/>
    <x v="3"/>
    <x v="0"/>
    <s v="Faster than the bus on one side of the route, and last mile journey on the other"/>
    <x v="2"/>
    <x v="1"/>
    <x v="0"/>
    <x v="2"/>
    <s v="Putting my bike on the bus scares the shit out of me and I donâ€™t really know how to do it so I just avoid it. Frontrunner is easy, though"/>
    <s v="s.everston28@gmail.com"/>
    <s v="Yes - I Want To Be A Member/I Am Already A Member"/>
    <m/>
    <m/>
    <s v="UT"/>
    <s v="Safari iPhone"/>
    <s v="https://utru.org/take-our-survey-to-help-guide-utrus-response-to-bike-use-on-transit/"/>
    <s v="428 x 926"/>
    <d v="2022-08-26T00:32:53"/>
    <d v="2022-08-26T00:32:53"/>
    <d v="2022-08-26T00:32:53"/>
  </r>
  <r>
    <n v="7"/>
    <x v="0"/>
    <x v="1"/>
    <x v="1"/>
    <x v="1"/>
    <x v="4"/>
    <x v="0"/>
    <s v="Faster than taking a transfer and easier than walking"/>
    <x v="0"/>
    <x v="0"/>
    <x v="2"/>
    <x v="0"/>
    <s v="I've been doing a bike- Frontrunner for over a year. I lock my bike on frontrunner so I can go upstairs to sit. Last week I was yelled at for locking my bike and they threatened to cut the lock because it was too close to an emergency exit. It's never been an issue before."/>
    <s v="sean@thecrosslands.net"/>
    <s v="Yes - I Want To Be A Member/I Am Already A Member"/>
    <s v="Sean Crossland"/>
    <s v="Salt Lake City"/>
    <s v="UT"/>
    <s v="Chrome Android"/>
    <s v="https://utru.org/take-our-survey-to-help-guide-utrus-response-to-bike-use-on-transit/"/>
    <s v="393 x 851"/>
    <d v="2022-08-23T15:52:09"/>
    <d v="2022-08-23T15:52:09"/>
    <d v="2022-08-23T15:52:09"/>
  </r>
  <r>
    <n v="8"/>
    <x v="0"/>
    <x v="6"/>
    <x v="0"/>
    <x v="0"/>
    <x v="5"/>
    <x v="0"/>
    <s v="Pleasure and convenience"/>
    <x v="0"/>
    <x v="0"/>
    <x v="1"/>
    <x v="1"/>
    <m/>
    <s v="yattoeman@gmail.com"/>
    <s v="Yes - I Want To Be A Member/I Am Already A Member"/>
    <m/>
    <s v="South Jordan"/>
    <s v="UT"/>
    <s v="Chrome Android"/>
    <s v="https://utru.org/take-our-survey-to-help-guide-utrus-response-to-bike-use-on-transit/"/>
    <s v="412 x 915"/>
    <d v="2022-08-21T22:10:49"/>
    <d v="2022-08-21T22:10:49"/>
    <d v="2022-08-21T22:10:49"/>
  </r>
  <r>
    <n v="9"/>
    <x v="0"/>
    <x v="7"/>
    <x v="0"/>
    <x v="0"/>
    <x v="6"/>
    <x v="0"/>
    <s v="Bikes can be quicker than waiting for transit, and get me places that the UTA doesnâ€™t cover"/>
    <x v="2"/>
    <x v="0"/>
    <x v="0"/>
    <x v="0"/>
    <m/>
    <s v="gyendus@yahoo.com"/>
    <s v="No - But Please Put Me On Your Mailing List"/>
    <m/>
    <s v="Salt Lake City"/>
    <s v="UT"/>
    <s v="Safari iPhone"/>
    <s v="https://utru.org/take-our-survey-to-help-guide-utrus-response-to-bike-use-on-transit/"/>
    <s v="414 x 896"/>
    <d v="2022-08-20T16:56:13"/>
    <d v="2022-08-20T16:56:13"/>
    <d v="2022-08-20T16:56:13"/>
  </r>
  <r>
    <n v="10"/>
    <x v="0"/>
    <x v="8"/>
    <x v="0"/>
    <x v="2"/>
    <x v="3"/>
    <x v="0"/>
    <s v="i donâ€™t need to worry about schedules or connections if my destination is t near a transit line"/>
    <x v="2"/>
    <x v="0"/>
    <x v="2"/>
    <x v="2"/>
    <s v="on trax there is only one or two spots for a bike per car, i worry that iâ€™ll have to skip a train if there are already people with bikes on the car"/>
    <s v="erinperry.ejp@gmail.com"/>
    <s v="No - But Please Put Me On Your Mailing List"/>
    <m/>
    <s v="Salt Lake City"/>
    <s v="UT"/>
    <s v="Safari iPhone"/>
    <s v="https://utru.org/take-our-survey-to-help-guide-utrus-response-to-bike-use-on-transit/"/>
    <s v="414 x 896"/>
    <d v="2022-08-20T13:21:09"/>
    <d v="2022-08-20T13:21:09"/>
    <d v="2022-08-20T13:21:09"/>
  </r>
  <r>
    <n v="11"/>
    <x v="0"/>
    <x v="9"/>
    <x v="2"/>
    <x v="0"/>
    <x v="0"/>
    <x v="0"/>
    <s v="Convenience, pleasure, low transportation costs and low carbon impact."/>
    <x v="1"/>
    <x v="0"/>
    <x v="1"/>
    <x v="1"/>
    <s v="I would love more bike parking around transit stops."/>
    <s v="grant.cragun@gmail.com"/>
    <s v="Yes - I Want To Be A Member/I Am Already A Member"/>
    <s v="Alex Cragun"/>
    <s v="Salt Lake City"/>
    <s v="UT"/>
    <s v="Chrome Android"/>
    <s v="https://utru.org/take-our-survey-to-help-guide-utrus-response-to-bike-use-on-transit/"/>
    <s v="360 x 800"/>
    <d v="2022-08-18T20:55:55"/>
    <d v="2022-08-18T20:55:55"/>
    <d v="2022-08-18T20:55:55"/>
  </r>
  <r>
    <n v="12"/>
    <x v="0"/>
    <x v="7"/>
    <x v="0"/>
    <x v="1"/>
    <x v="0"/>
    <x v="0"/>
    <s v="I used to take the 205 and 17 to work but it was hard to time it right so that I wasn't sitting and waiting for 15+ minutes. So I got a bike instead."/>
    <x v="2"/>
    <x v="1"/>
    <x v="1"/>
    <x v="2"/>
    <s v="Not always sure how to do a bike on Trax."/>
    <s v="orangefish@gmail.com"/>
    <s v="No - But Please Put Me On Your Mailing List"/>
    <m/>
    <m/>
    <s v="UT"/>
    <s v="Firefox Android"/>
    <s v="https://utru.org/take-our-survey-to-help-guide-utrus-response-to-bike-use-on-transit/"/>
    <s v="414 x 897"/>
    <d v="2022-08-18T16:44:53"/>
    <d v="2022-08-18T16:44:53"/>
    <d v="2022-08-18T16:44:53"/>
  </r>
  <r>
    <n v="13"/>
    <x v="0"/>
    <x v="10"/>
    <x v="3"/>
    <x v="0"/>
    <x v="1"/>
    <x v="0"/>
    <s v="Bike makes transit connections viable that wouldn't be viable on foot._x000d__x000a_On bike I can get to the 600 S/Courthouse Trax station whereas I otherwise would use 21/S-Line to get to Central Pointe_x000d__x000a_Also, Frontrunner is best accessed by bike from Sugarhouse due to direct access._x000d__x000a_SLC busses also are inconvenient to use with bikes with the second most inconvenient being the Blue Line"/>
    <x v="2"/>
    <x v="0"/>
    <x v="2"/>
    <x v="2"/>
    <s v="Much of the accomodation for bikes presumes the ability to deadlift the bike in order to place it on a hook or a rack. Transit that requires such to accomodate bikes, and particularly electric bikes, are ones I avoid using if I can. The Blue line is inconvenient in that you have to use the ramps to get level boarding though that hasn't been as big of a problem in my experience as it could be"/>
    <s v="jamesb444@msn.com"/>
    <s v="Yes - I Want To Be A Member/I Am Already A Member"/>
    <s v="James Larsen"/>
    <s v="Salt Lake City"/>
    <s v="UT"/>
    <s v="Chrome Windows"/>
    <s v="https://utru.org/take-our-survey-to-help-guide-utrus-response-to-bike-use-on-transit/"/>
    <s v="1600 x 900"/>
    <d v="2022-08-18T14:06:04"/>
    <d v="2022-08-18T14:06:04"/>
    <d v="2022-08-18T14:06:04"/>
  </r>
  <r>
    <n v="14"/>
    <x v="0"/>
    <x v="7"/>
    <x v="4"/>
    <x v="2"/>
    <x v="0"/>
    <x v="2"/>
    <s v="I bought an ebike and sold my car because the cost of car ownership was feeling crushing."/>
    <x v="2"/>
    <x v="1"/>
    <x v="1"/>
    <x v="1"/>
    <m/>
    <s v="spencerriehl@gmail.com"/>
    <s v="No - But Please Put Me On Your Mailing List"/>
    <s v="Spencer Riehl"/>
    <s v="Taylorsville"/>
    <s v="UT"/>
    <s v="Chrome Android"/>
    <s v="https://utru.org/take-our-survey-to-help-guide-utrus-response-to-bike-use-on-transit/"/>
    <s v="412 x 915"/>
    <d v="2022-08-17T20:59:09"/>
    <d v="2022-08-17T20:59:09"/>
    <d v="2022-08-17T20:59:09"/>
  </r>
  <r>
    <n v="15"/>
    <x v="0"/>
    <x v="11"/>
    <x v="0"/>
    <x v="1"/>
    <x v="0"/>
    <x v="0"/>
    <s v="Easier to travel long distance"/>
    <x v="2"/>
    <x v="1"/>
    <x v="1"/>
    <x v="1"/>
    <m/>
    <s v="tseeley8@yahoo.com"/>
    <s v="No - But Please Put Me On Your Mailing List"/>
    <m/>
    <m/>
    <s v="UT"/>
    <s v="Safari iPhone"/>
    <s v="https://utru.org/take-our-survey-to-help-guide-utrus-response-to-bike-use-on-transit/"/>
    <s v="390 x 844"/>
    <d v="2022-08-17T13:23:08"/>
    <d v="2022-08-17T13:23:08"/>
    <d v="2022-08-17T13:23:08"/>
  </r>
  <r>
    <n v="16"/>
    <x v="0"/>
    <x v="10"/>
    <x v="0"/>
    <x v="0"/>
    <x v="7"/>
    <x v="1"/>
    <s v="Bike racks on busses get full"/>
    <x v="0"/>
    <x v="0"/>
    <x v="1"/>
    <x v="1"/>
    <s v="Need more bike rack space on busses AND bike locker programs"/>
    <s v="sam.huntington.sh@gmail.com"/>
    <s v="No - But Please Put Me On Your Mailing List"/>
    <m/>
    <m/>
    <s v="UT"/>
    <s v="Chrome Windows"/>
    <s v="https://utru.org/take-our-survey-to-help-guide-utrus-response-to-bike-use-on-transit/?fbclid=IwAR0JDcEedMbYqPNQFMbuLpGxCEKzmoey4JH8YJy2bBx4NTdR1dYVLknUI8w"/>
    <s v="1920 x 1080"/>
    <d v="2022-08-17T10:49:52"/>
    <d v="2022-08-17T10:49:52"/>
    <d v="2022-08-17T10:49:52"/>
  </r>
  <r>
    <n v="17"/>
    <x v="0"/>
    <x v="3"/>
    <x v="0"/>
    <x v="2"/>
    <x v="7"/>
    <x v="0"/>
    <m/>
    <x v="0"/>
    <x v="0"/>
    <x v="1"/>
    <x v="1"/>
    <m/>
    <s v="mattjacobs3569@gmail.com"/>
    <s v="Yes - I Want To Be A Member/I Am Already A Member"/>
    <s v="Matt Jacobs"/>
    <s v="Redondo Beach"/>
    <s v="CA"/>
    <s v=" iPhone"/>
    <s v="https://utru.org/take-our-survey-to-help-guide-utrus-response-to-bike-use-on-transit/?fbclid=IwAR3C7NqxA5oWJpHlYeDzBiUFuVl5xu_LEozwRt2K3OD1KDniJhnG-jfnKaE"/>
    <s v="375 x 667"/>
    <d v="2022-08-17T00:13:33"/>
    <d v="2022-08-17T00:13:33"/>
    <d v="2022-08-17T00:13:33"/>
  </r>
  <r>
    <n v="18"/>
    <x v="0"/>
    <x v="2"/>
    <x v="0"/>
    <x v="2"/>
    <x v="8"/>
    <x v="1"/>
    <s v="Much easier to get to UVX with a bike than through the 862. It has made commuting to work so much better and more enjoyable"/>
    <x v="1"/>
    <x v="0"/>
    <x v="0"/>
    <x v="2"/>
    <s v="The bike racks on Frontrunner are awesome. The bike space on UVX is not great, but I donâ€™t think thereâ€™s much that can be done until UVX is replaced by a streetcar"/>
    <s v="joseph.r.gregory1998@gmail.com"/>
    <s v="Yes - I Want To Be A Member/I Am Already A Member"/>
    <s v="Joseph Gregory"/>
    <s v="Orem"/>
    <s v="UT"/>
    <s v=" iPhone"/>
    <s v="https://utru.org/take-our-survey-to-help-guide-utrus-response-to-bike-use-on-transit/?fbclid=IwAR16jmc4MLSFmLCGaoHtX04SbeFBPXioKlve2TonYALdt1tXLuo-Xf0_KRk"/>
    <s v="414 x 896"/>
    <d v="2022-08-16T22:32:28"/>
    <d v="2022-08-16T22:32:28"/>
    <d v="2022-08-16T22:32:28"/>
  </r>
  <r>
    <n v="19"/>
    <x v="0"/>
    <x v="10"/>
    <x v="0"/>
    <x v="0"/>
    <x v="1"/>
    <x v="0"/>
    <s v="Convenient to get around town"/>
    <x v="0"/>
    <x v="0"/>
    <x v="1"/>
    <x v="1"/>
    <s v="Iâ€™m always worried that I wonâ€™t be able to catch a bus because the bus already had 2 bikes on front"/>
    <s v="skiutah17@gmail.com"/>
    <s v="No - But Please Put Me On Your Mailing List"/>
    <s v="Ellen Koester"/>
    <s v="Salt Lake City"/>
    <s v="UT"/>
    <s v=" iPhone"/>
    <s v="https://utru.org/take-our-survey-to-help-guide-utrus-response-to-bike-use-on-transit/?fbclid=IwAR1eQqkkzgvAeilk9qq6jRVdxchGtjypp5EVdsi4NdFP0RytQKCrQdO2cA0"/>
    <s v="375 x 667"/>
    <d v="2022-08-16T22:10:05"/>
    <d v="2022-08-16T22:10:05"/>
    <d v="2022-08-16T22:10:05"/>
  </r>
  <r>
    <n v="20"/>
    <x v="0"/>
    <x v="4"/>
    <x v="5"/>
    <x v="2"/>
    <x v="7"/>
    <x v="2"/>
    <s v="Iâ€™m done driving. Iâ€™m tired of spending money to kill the environment, distance myself from my community, and increase danger."/>
    <x v="1"/>
    <x v="1"/>
    <x v="0"/>
    <x v="2"/>
    <s v="Some drivers on the regular routes are less than happy about me bringing a larger bike onboard (RadWagon). I have it down to a science now, though, so itâ€™s a lot less painful."/>
    <s v="najwinters@gmail.com"/>
    <s v="Yes - I Want To Be A Member/I Am Already A Member"/>
    <s v="Nathan Reno-Winters"/>
    <s v="Provo"/>
    <s v="UT"/>
    <s v=" iPhone"/>
    <s v="https://utru.org/take-our-survey-to-help-guide-utrus-response-to-bike-use-on-transit/?fbclid=IwAR3B7phi6Mug-LdIgMsPUM9PfEKnzJyKoxFeWf7VdBZIMvCfXeeWMG18NT8"/>
    <s v="390 x 844"/>
    <d v="2022-08-16T21:48:48"/>
    <d v="2022-08-16T21:48:48"/>
    <d v="2022-08-16T21:48:48"/>
  </r>
  <r>
    <n v="21"/>
    <x v="0"/>
    <x v="6"/>
    <x v="6"/>
    <x v="2"/>
    <x v="6"/>
    <x v="0"/>
    <s v="First and last mile connection"/>
    <x v="2"/>
    <x v="0"/>
    <x v="1"/>
    <x v="1"/>
    <s v="Bike space on TRAX is fine. It is lacking on Frontrunner."/>
    <s v="12tayloaush@gmail.com"/>
    <s v="Yes - I Want To Be A Member/I Am Already A Member"/>
    <s v="Austin Taylor"/>
    <s v="Salt Lake City"/>
    <s v="UT"/>
    <s v="Chrome Mac"/>
    <s v="https://utru.org/take-our-survey-to-help-guide-utrus-response-to-bike-use-on-transit/?fbclid=IwAR3Mj8Sn0K5slzFWf6k8q5qegu88Pj3pwKZ2IGPWkk8dlC5W_8FQqm_YJwI"/>
    <s v="1280 x 800"/>
    <d v="2022-08-16T21:29:57"/>
    <d v="2022-08-16T21:29:57"/>
    <d v="2022-08-16T21:29:57"/>
  </r>
  <r>
    <n v="22"/>
    <x v="0"/>
    <x v="11"/>
    <x v="7"/>
    <x v="1"/>
    <x v="9"/>
    <x v="1"/>
    <s v="Salt Lake's bike infrastructure is woefully inadequate and it's streets are dangerous. Even still, I'm considering buying an electric bike and using sidewalks on the UDOT death trails."/>
    <x v="0"/>
    <x v="0"/>
    <x v="0"/>
    <x v="0"/>
    <m/>
    <s v="nicholasdunn@hotmail.com"/>
    <s v="Yes - I Want To Be A Member/I Am Already A Member"/>
    <m/>
    <m/>
    <s v="UT"/>
    <s v="Chrome Windows"/>
    <s v="https://utru.org/take-our-survey-to-help-guide-utrus-response-to-bike-use-on-transit/"/>
    <s v="1920 x 1080"/>
    <d v="2022-08-14T12:28:46"/>
    <d v="2022-08-14T12:28:46"/>
    <d v="2022-08-14T12:28:46"/>
  </r>
  <r>
    <n v="23"/>
    <x v="1"/>
    <x v="12"/>
    <x v="8"/>
    <x v="1"/>
    <x v="3"/>
    <x v="1"/>
    <m/>
    <x v="0"/>
    <x v="1"/>
    <x v="1"/>
    <x v="1"/>
    <s v="I think CVTD is in a unique position because the Logan city bus routes (1-10 and the Loops) are well placed enough that I donâ€™t feel like i need a bike to get around quickly. however, the longer distance routes (11-16) that m_x000d__x000a_donâ€™t always schedule up as nicely with the routes in the city, i have noticed there is more demand (especially on route 16. i am an operator for them and have frequently had to ask passengers to leave a bike behind on this route specifically because the rack is full. has never happened to me on any other routes), but itâ€™s hard to increase bike capacity on a bus without robbing interior space or increasing risk of bike theft or potential incidents (with a rear mounted rack). This is where i think UTA has an advantage with bikes because rail service has a much better position in accommodating more bikes, and i think until cvtd grows and can offer rail services, there wonâ€™t be much they can do in that department that they arenâ€™t already doing."/>
    <s v="chandler.g.russell@gmail.com"/>
    <s v="Yes - I Want To Be A Member/I Am Already A Member"/>
    <s v="Chandler Russell"/>
    <s v="North Logan"/>
    <s v="UT"/>
    <s v="Safari iPhone"/>
    <s v="https://utru.org/take-our-survey-to-help-guide-utrus-response-to-bike-use-on-transit/"/>
    <s v="390 x 844"/>
    <d v="2022-08-14T02:18:47"/>
    <d v="2022-08-14T02:18:47"/>
    <d v="2022-08-14T02:18:47"/>
  </r>
  <r>
    <n v="24"/>
    <x v="0"/>
    <x v="9"/>
    <x v="0"/>
    <x v="0"/>
    <x v="6"/>
    <x v="0"/>
    <s v="UTA is accommodating to bikes and bike to train is a pretty fast way to get around."/>
    <x v="2"/>
    <x v="0"/>
    <x v="1"/>
    <x v="1"/>
    <s v="Curtis - what is up? Great to see you involved so centrally with UTRU._x000d__x000a_Two questions: _x000d__x000a_-Is UTA considering changing rules/facilities for bikes on transit?_x000d__x000a_-Do you have access to UTA's customer survey with transit ABBA/Goal which looks at customer satisfaction on bus and TRAX? I'm trying to get my hands on it and Nichol Bourdeaux is stonewalling me..."/>
    <s v="lukegarrott@gmail.com"/>
    <s v="Yes - I Want To Be A Member/I Am Already A Member"/>
    <s v="Luke Garrott"/>
    <s v="Salt Lake City"/>
    <s v="UT"/>
    <s v="Chrome Mac"/>
    <s v="https://utru.org/take-our-survey-to-help-guide-utrus-response-to-bike-use-on-transit/"/>
    <s v="1440 x 900"/>
    <d v="2022-08-13T18:25:47"/>
    <d v="2022-08-13T18:25:47"/>
    <d v="2022-08-13T18:25:47"/>
  </r>
  <r>
    <n v="25"/>
    <x v="0"/>
    <x v="13"/>
    <x v="9"/>
    <x v="0"/>
    <x v="10"/>
    <x v="2"/>
    <s v="Convenience, I can take bus uphill to work and ride my bike home."/>
    <x v="0"/>
    <x v="1"/>
    <x v="0"/>
    <x v="1"/>
    <m/>
    <s v="jakeskog@gmail.com"/>
    <s v="Yes - I Want To Be A Member/I Am Already A Member"/>
    <s v="Jacob Skog"/>
    <s v="Salt Lake City"/>
    <s v="UT"/>
    <s v="Chrome Android"/>
    <s v="https://utru.org/take-our-survey-to-help-guide-utrus-response-to-bike-use-on-transit/"/>
    <s v="393 x 851"/>
    <d v="2022-08-12T13:40:40"/>
    <d v="2022-08-12T13:40:40"/>
    <d v="2022-08-12T13:40:40"/>
  </r>
  <r>
    <n v="26"/>
    <x v="0"/>
    <x v="12"/>
    <x v="10"/>
    <x v="1"/>
    <x v="2"/>
    <x v="2"/>
    <s v="At first it was because of gas prices. Now it's because I really enjoy the experience."/>
    <x v="2"/>
    <x v="1"/>
    <x v="2"/>
    <x v="1"/>
    <s v="I haven't noticed any difficulty in finding space for my bike on a bus or on train. I believe this is in large part because my destinations don't have a strong biking community or infrastructure that encourages biking."/>
    <s v="packedfridge@gmail.com"/>
    <s v="Yes - I Want To Be A Member/I Am Already A Member"/>
    <s v="Gray"/>
    <s v="Kearns"/>
    <s v="UT"/>
    <s v="Chrome Windows"/>
    <s v="https://utru.org/take-our-survey-to-help-guide-utrus-response-to-bike-use-on-transit/"/>
    <s v="1920 x 1080"/>
    <d v="2022-08-12T11:51:34"/>
    <d v="2022-08-12T11:51:34"/>
    <d v="2022-08-12T11:51:34"/>
  </r>
  <r>
    <n v="27"/>
    <x v="0"/>
    <x v="9"/>
    <x v="11"/>
    <x v="2"/>
    <x v="1"/>
    <x v="0"/>
    <s v="My first year in slc I realized it was impossible to live car free and rely wholly on public transit, especially on the weekends. I bought a bike so I had agency over getting where I wanted to go."/>
    <x v="2"/>
    <x v="1"/>
    <x v="1"/>
    <x v="1"/>
    <s v="Think there should be more bike space on FrontRunner. The bike cars are laughably small! Taking the frontrunner to Ogden Twilight, a group of 6 of us biked to the train and were not able to fit all of our bikes given everyone else who was biking. This seems silly as the frontrunner is already much slower than driving to the twilight show (not including the commute to the train) so making it harder to bike there makes it a fairly useless option. We drove to the next show."/>
    <s v="pmcdonald1031@gmail.com"/>
    <s v="Yes - I Want To Be A Member/I Am Already A Member"/>
    <s v="Peter McDonald"/>
    <s v="Salt Lake City"/>
    <s v="UT"/>
    <s v="Safari iPhone"/>
    <s v="https://utru.org/take-our-survey-to-help-guide-utrus-response-to-bike-use-on-transit/"/>
    <s v="414 x 896"/>
    <d v="2022-08-12T00:42:00"/>
    <d v="2022-08-12T00:42:00"/>
    <d v="2022-08-12T00:42:00"/>
  </r>
  <r>
    <n v="28"/>
    <x v="0"/>
    <x v="10"/>
    <x v="12"/>
    <x v="0"/>
    <x v="1"/>
    <x v="0"/>
    <s v="Fastest way to get from my transit stop to my destination, also because itâ€™s fun"/>
    <x v="1"/>
    <x v="0"/>
    <x v="0"/>
    <x v="0"/>
    <s v="The Frontrunner bike cars during rush hour are absolutely packed, the bike racks fill up quickly, people often have to stand with their bike, and it gets difficult to move your bike to the exit because of how full the car is."/>
    <s v="asadegroff@gmail.com"/>
    <s v="Yes - I Want To Be A Member/I Am Already A Member"/>
    <s v="Asa DeGroff"/>
    <s v="South Salt Lake"/>
    <s v="UT"/>
    <s v="Safari iPhone"/>
    <s v="https://utru.org/take-our-survey-to-help-guide-utrus-response-to-bike-use-on-transit/"/>
    <s v="414 x 896"/>
    <d v="2022-08-11T22:45:46"/>
    <d v="2022-08-11T22:45:46"/>
    <d v="2022-08-11T22:45:46"/>
  </r>
  <r>
    <n v="29"/>
    <x v="0"/>
    <x v="11"/>
    <x v="13"/>
    <x v="2"/>
    <x v="1"/>
    <x v="1"/>
    <m/>
    <x v="0"/>
    <x v="0"/>
    <x v="0"/>
    <x v="0"/>
    <m/>
    <s v="j.thibodeau@ymail.com"/>
    <s v="Yes - I Want To Be A Member/I Am Already A Member"/>
    <s v="Josh Thibodeau"/>
    <s v="Salt Lake City"/>
    <s v="UT"/>
    <s v="Safari iPhone"/>
    <s v="https://utru.org/take-our-survey-to-help-guide-utrus-response-to-bike-use-on-transit/"/>
    <s v="390 x 844"/>
    <d v="2022-08-11T19:27:05"/>
    <d v="2022-08-11T19:27:05"/>
    <d v="2022-08-11T19:27:05"/>
  </r>
  <r>
    <n v="30"/>
    <x v="0"/>
    <x v="9"/>
    <x v="14"/>
    <x v="2"/>
    <x v="5"/>
    <x v="2"/>
    <s v="To cover up the last mile of travel from My home to a transit stop and from a transit stop to destination."/>
    <x v="0"/>
    <x v="1"/>
    <x v="1"/>
    <x v="2"/>
    <s v="My bike is too heavy for me to put on the bike rack on TRAX and I don't know how to store my bike on a UTA Bus. I haven't tried it cuz I feel anxious making others wait while I try to do that."/>
    <m/>
    <s v="No - But Please Put Me On Your Mailing List"/>
    <m/>
    <m/>
    <s v="UT"/>
    <s v="Chrome Windows"/>
    <s v="https://utru.org/take-our-survey-to-help-guide-utrus-response-to-bike-use-on-transit/"/>
    <s v="1536 x 864"/>
    <d v="2022-08-11T19:24:42"/>
    <d v="2022-08-11T19:24:42"/>
    <d v="2022-08-11T19:24:42"/>
  </r>
  <r>
    <n v="31"/>
    <x v="0"/>
    <x v="1"/>
    <x v="0"/>
    <x v="1"/>
    <x v="0"/>
    <x v="2"/>
    <s v="Exercise and cost of fuel"/>
    <x v="1"/>
    <x v="0"/>
    <x v="0"/>
    <x v="0"/>
    <m/>
    <s v="sundancejedi@gmail.com"/>
    <s v="Yes - I Want To Be A Member/I Am Already A Member"/>
    <s v="Dan Sutherland"/>
    <s v="Farmington"/>
    <s v="UT"/>
    <s v="Chrome Android"/>
    <s v="https://utru.org/take-our-survey-to-help-guide-utrus-response-to-bike-use-on-transit/"/>
    <s v="320 x 872"/>
    <d v="2022-08-11T19:23:13"/>
    <d v="2022-08-11T19:23:13"/>
    <d v="2022-08-11T19:23:13"/>
  </r>
  <r>
    <n v="32"/>
    <x v="0"/>
    <x v="8"/>
    <x v="15"/>
    <x v="0"/>
    <x v="5"/>
    <x v="2"/>
    <s v="A bike takes out a whole bunch of time I would otherwise spend walking. I prefer to only use my bike when Iâ€™m going by bus bc I donâ€™t have to worry if Iâ€™m taking up too much space. Iâ€™m stressed when I donâ€™t have anywhere to put my bike and my clumsiness is amplified"/>
    <x v="0"/>
    <x v="0"/>
    <x v="0"/>
    <x v="2"/>
    <s v="Bike storage on busses is great, it feels secure and Iâ€™m not worried about anyone taking it. Frontrunner bike spots are a little wobbly and I wonâ€™t let my bike out of my sight bc Iâ€™m afraid someone might take it. I had a bike stolen from a frontrunner station once.I especially need to use a bike on the lehi station, as itâ€™s far away from pretty much everything and there isnâ€™t even a clear place to walk."/>
    <m/>
    <s v="Yes - I Want To Be A Member/I Am Already A Member"/>
    <m/>
    <m/>
    <s v="UT"/>
    <s v="Safari iPhone"/>
    <s v="https://utru.org/take-our-survey-to-help-guide-utrus-response-to-bike-use-on-transit/"/>
    <s v="375 x 812"/>
    <d v="2022-08-11T19:14:15"/>
    <d v="2022-08-11T19:14:15"/>
    <d v="2022-08-11T19:14:15"/>
  </r>
  <r>
    <n v="33"/>
    <x v="0"/>
    <x v="4"/>
    <x v="0"/>
    <x v="0"/>
    <x v="7"/>
    <x v="1"/>
    <m/>
    <x v="2"/>
    <x v="1"/>
    <x v="1"/>
    <x v="1"/>
    <m/>
    <m/>
    <s v="Yes - I Want To Be A Member/I Am Already A Member"/>
    <m/>
    <m/>
    <s v="UT"/>
    <s v="Chrome Windows"/>
    <s v="https://utru.org/take-our-survey-to-help-guide-utrus-response-to-bike-use-on-transit/"/>
    <s v="1920 x 1080"/>
    <d v="2022-08-11T10:48:25"/>
    <d v="2022-08-11T10:48:25"/>
    <d v="2022-08-11T10:48:25"/>
  </r>
  <r>
    <n v="34"/>
    <x v="0"/>
    <x v="8"/>
    <x v="0"/>
    <x v="1"/>
    <x v="8"/>
    <x v="3"/>
    <m/>
    <x v="2"/>
    <x v="1"/>
    <x v="1"/>
    <x v="1"/>
    <m/>
    <m/>
    <s v="No - But Please Put Me On Your Mailing List"/>
    <m/>
    <m/>
    <s v="UT"/>
    <s v="Firefox Android"/>
    <s v="https://utru.org/take-our-survey-to-help-guide-utrus-response-to-bike-use-on-transit/"/>
    <s v="408 x 907"/>
    <d v="2022-08-11T10:34:54"/>
    <d v="2022-08-11T10:34:54"/>
    <d v="2022-08-11T10:34:54"/>
  </r>
  <r>
    <n v="35"/>
    <x v="0"/>
    <x v="3"/>
    <x v="0"/>
    <x v="2"/>
    <x v="1"/>
    <x v="1"/>
    <m/>
    <x v="3"/>
    <x v="0"/>
    <x v="1"/>
    <x v="1"/>
    <m/>
    <m/>
    <s v="Yes - I Want To Be A Member/I Am Already A Member"/>
    <m/>
    <m/>
    <s v="UT"/>
    <s v="Chrome Android"/>
    <s v="https://utru.org/take-our-survey-to-help-guide-utrus-response-to-bike-use-on-transit/"/>
    <s v="412 x 869"/>
    <d v="2022-08-10T19:57:24"/>
    <d v="2022-08-10T19:57:24"/>
    <d v="2022-08-10T19:57:24"/>
  </r>
  <r>
    <n v="36"/>
    <x v="0"/>
    <x v="11"/>
    <x v="0"/>
    <x v="0"/>
    <x v="6"/>
    <x v="2"/>
    <m/>
    <x v="0"/>
    <x v="0"/>
    <x v="0"/>
    <x v="0"/>
    <m/>
    <m/>
    <s v="Yes - I Want To Be A Member/I Am Already A Member"/>
    <m/>
    <m/>
    <s v="UT"/>
    <s v="Safari iPhone"/>
    <s v="https://utru.org/take-our-survey-to-help-guide-utrus-response-to-bike-use-on-transit/"/>
    <s v="414 x 896"/>
    <d v="2022-08-10T17:32:23"/>
    <d v="2022-08-10T17:32:23"/>
    <d v="2022-08-10T17:32:23"/>
  </r>
  <r>
    <n v="37"/>
    <x v="0"/>
    <x v="9"/>
    <x v="0"/>
    <x v="1"/>
    <x v="0"/>
    <x v="0"/>
    <s v="&quot;Last mile&quot; problem."/>
    <x v="2"/>
    <x v="0"/>
    <x v="0"/>
    <x v="1"/>
    <s v="Transit operators vary on how willing they are to allow bikes in buses when the racks are full. I've been straight-up told off for suggesting that I take my bike on the bus."/>
    <s v="eldersbradley@gmail.com"/>
    <s v="Yes - I Want To Be A Member/I Am Already A Member"/>
    <s v="Brad Elders"/>
    <s v="Salt Lake City"/>
    <s v="UT"/>
    <s v="Safari Mac"/>
    <s v="https://utru.org/take-our-survey-to-help-guide-utrus-response-to-bike-use-on-transit/"/>
    <s v="2240 x 1260"/>
    <d v="2022-08-10T13:38:23"/>
    <d v="2022-08-10T13:38:23"/>
    <d v="2022-08-10T13:38:23"/>
  </r>
  <r>
    <n v="38"/>
    <x v="0"/>
    <x v="7"/>
    <x v="16"/>
    <x v="2"/>
    <x v="0"/>
    <x v="1"/>
    <s v="currently i dont use a bike because of a disability that impacts my balance. I have to ride a trike to get the &quot;bike experience&quot; and there just isn't room for one on a bus or train"/>
    <x v="0"/>
    <x v="0"/>
    <x v="0"/>
    <x v="0"/>
    <m/>
    <m/>
    <s v="No - But Please Put Me On Your Mailing List"/>
    <m/>
    <m/>
    <s v="UT"/>
    <s v="Chrome Windows"/>
    <s v="https://utru.org/take-our-survey-to-help-guide-utrus-response-to-bike-use-on-transit/"/>
    <s v="1138 x 640"/>
    <d v="2022-08-10T13:30:29"/>
    <d v="2022-08-10T13:30:29"/>
    <d v="2022-08-10T13:30:29"/>
  </r>
  <r>
    <n v="39"/>
    <x v="0"/>
    <x v="14"/>
    <x v="0"/>
    <x v="0"/>
    <x v="0"/>
    <x v="0"/>
    <s v="Pleasure and better for environment. Cheaper too"/>
    <x v="0"/>
    <x v="0"/>
    <x v="1"/>
    <x v="1"/>
    <m/>
    <s v="andrewpixton@yahoo.com"/>
    <s v="Yes - I Want To Be A Member/I Am Already A Member"/>
    <s v="Andrew Pixton"/>
    <s v="Slc"/>
    <s v="UT"/>
    <s v="Chrome Android"/>
    <s v="https://utru.org/take-our-survey-to-help-guide-utrus-response-to-bike-use-on-transit/"/>
    <s v="412 x 869"/>
    <d v="2022-08-10T12:15:16"/>
    <d v="2022-08-10T12:15:16"/>
    <d v="2022-08-10T12:15:16"/>
  </r>
  <r>
    <n v="40"/>
    <x v="0"/>
    <x v="5"/>
    <x v="0"/>
    <x v="0"/>
    <x v="6"/>
    <x v="2"/>
    <m/>
    <x v="0"/>
    <x v="0"/>
    <x v="2"/>
    <x v="2"/>
    <s v="Red line and blue line trains are not very accessible to bikes"/>
    <s v="trever.thurgood@gmail.com"/>
    <s v="Yes - I Want To Be A Member/I Am Already A Member"/>
    <m/>
    <s v="Vineyard"/>
    <s v="UT"/>
    <s v="Safari iPhone"/>
    <s v="https://utru.org/take-our-survey-to-help-guide-utrus-response-to-bike-use-on-transit/"/>
    <s v="390 x 844"/>
    <d v="2022-08-10T11:23:12"/>
    <d v="2022-08-10T11:23:12"/>
    <d v="2022-08-10T11:23:12"/>
  </r>
  <r>
    <n v="41"/>
    <x v="0"/>
    <x v="15"/>
    <x v="0"/>
    <x v="0"/>
    <x v="11"/>
    <x v="0"/>
    <s v="Distance between train stops and my house is far so I bike the first and last mile to trains."/>
    <x v="2"/>
    <x v="0"/>
    <x v="1"/>
    <x v="0"/>
    <m/>
    <m/>
    <s v="No - But Please Put Me On Your Mailing List"/>
    <m/>
    <m/>
    <s v="UT"/>
    <s v="Safari iPhone"/>
    <s v="https://utru.org/take-our-survey-to-help-guide-utrus-response-to-bike-use-on-transit/"/>
    <s v="375 x 812"/>
    <d v="2022-08-10T11:21:40"/>
    <d v="2022-08-10T11:21:40"/>
    <d v="2022-08-10T11:21:40"/>
  </r>
  <r>
    <n v="42"/>
    <x v="0"/>
    <x v="16"/>
    <x v="0"/>
    <x v="0"/>
    <x v="1"/>
    <x v="2"/>
    <m/>
    <x v="0"/>
    <x v="1"/>
    <x v="1"/>
    <x v="1"/>
    <m/>
    <m/>
    <s v="Yes - I Want To Be A Member/I Am Already A Member"/>
    <m/>
    <m/>
    <s v="UT"/>
    <s v="Safari iPhone"/>
    <s v="https://utru.org/take-our-survey-to-help-guide-utrus-response-to-bike-use-on-transit/"/>
    <s v="414 x 896"/>
    <d v="2022-08-10T10:56:46"/>
    <d v="2022-08-10T10:56:46"/>
    <d v="2022-08-10T10:56:46"/>
  </r>
  <r>
    <n v="43"/>
    <x v="0"/>
    <x v="4"/>
    <x v="17"/>
    <x v="2"/>
    <x v="6"/>
    <x v="0"/>
    <s v="In combination with transit, a bicycle enables me to quickly and comfortably go anywhere I want to go. You might call it a &quot;first mile/last mile&quot; solution, but in our sprawling, car-centric region my destinations are often more than a mile from a transit stop."/>
    <x v="2"/>
    <x v="1"/>
    <x v="1"/>
    <x v="1"/>
    <s v="Most bus operators will allow a few bikes on board when the front racks are full so long as no one with a mobility device needs to board. But every now and again you meet a rude bus operator who refuses to allow any bicycles on board no matter what. I understand that decision is left to their discretion, but the hardline no tolerance policy of some operators can render a route unusable. Perhaps some additional training or guidelines should be given to operators in this regard._x000d__x000a__x000d__x000a_The new bike racks with three slots for bikes are a huge improvement over the two-bike racks. We should roll them out as quickly as possible._x000d__x000a__x000d__x000a_I've heard UTA has already nearly completed a new design/layout for FrontRunner bike cars. Increased capacity for ordinary bikes is a good thing, but I worry about losing space for cargo bikes and for heavier, fat-tired e-bikes. And I worry about people with less upper body strength (e.g. women and girls or the elderly) being able to lift their bikes into the racks that are rumored to be on these new cars._x000d__x000a__x000d__x000a_It strikes me that increased frequency is the solution to overcrowding of bike racks. If the bus/train came more often then the number of bikes could be spread out over time."/>
    <s v="millsaplogan@gmail.com"/>
    <s v="Yes - I Want To Be A Member/I Am Already A Member"/>
    <s v="Logan Millsap"/>
    <s v="Springville"/>
    <s v="UT"/>
    <s v="Chrome Android"/>
    <s v="https://utru.org/take-our-survey-to-help-guide-utrus-response-to-bike-use-on-transit/"/>
    <s v="412 x 869"/>
    <d v="2022-08-10T10:51:15"/>
    <d v="2022-08-10T10:51:15"/>
    <d v="2022-08-10T10:51:15"/>
  </r>
  <r>
    <n v="44"/>
    <x v="0"/>
    <x v="11"/>
    <x v="18"/>
    <x v="1"/>
    <x v="12"/>
    <x v="3"/>
    <s v="I usually use Trax/bus when flying. Iâ€™m not a regular commuter. Thereâ€™s no option in your survey for sporadic use."/>
    <x v="2"/>
    <x v="0"/>
    <x v="0"/>
    <x v="0"/>
    <s v="Look at what SF BART does regarding bikes on Bart."/>
    <s v="dave@cyclingutah.com"/>
    <s v="Yes - I Want To Be A Member/I Am Already A Member"/>
    <s v="David Iltis"/>
    <s v="Salt Lake City"/>
    <s v="UT"/>
    <s v="Safari iPhone"/>
    <s v="https://utru.org/take-our-survey-to-help-guide-utrus-response-to-bike-use-on-transit/"/>
    <s v="428 x 926"/>
    <d v="2022-08-10T09:27:31"/>
    <d v="2022-08-10T09:27:31"/>
    <d v="2022-08-10T09:27:31"/>
  </r>
  <r>
    <n v="45"/>
    <x v="0"/>
    <x v="9"/>
    <x v="19"/>
    <x v="1"/>
    <x v="0"/>
    <x v="3"/>
    <m/>
    <x v="2"/>
    <x v="1"/>
    <x v="2"/>
    <x v="2"/>
    <s v="Not tried it"/>
    <m/>
    <s v="No - But Please Put Me On Your Mailing List"/>
    <m/>
    <s v="West Jordan"/>
    <s v="UT"/>
    <s v=" iPhone"/>
    <s v="https://utru.org/take-our-survey-to-help-guide-utrus-response-to-bike-use-on-transit/?fbclid=IwAR2ypr7nbDhhaHuEELx1_EYPlPpSO9YV4eXF_3XAlUQVtulHZ0JS-1Tul5I"/>
    <s v="428 x 926"/>
    <d v="2022-08-10T08:14:42"/>
    <d v="2022-08-10T08:14:42"/>
    <d v="2022-08-10T08:14:42"/>
  </r>
  <r>
    <n v="46"/>
    <x v="0"/>
    <x v="9"/>
    <x v="20"/>
    <x v="2"/>
    <x v="6"/>
    <x v="3"/>
    <m/>
    <x v="1"/>
    <x v="0"/>
    <x v="0"/>
    <x v="0"/>
    <m/>
    <m/>
    <s v="Yes - I Want To Be A Member/I Am Already A Member"/>
    <m/>
    <m/>
    <s v="UT"/>
    <s v="Chrome Android"/>
    <s v="https://utru.org/take-our-survey-to-help-guide-utrus-response-to-bike-use-on-transit/"/>
    <s v="384 x 854"/>
    <d v="2022-08-10T08:13:24"/>
    <d v="2022-08-10T08:13:24"/>
    <d v="2022-08-10T08:13:24"/>
  </r>
  <r>
    <n v="47"/>
    <x v="0"/>
    <x v="17"/>
    <x v="0"/>
    <x v="0"/>
    <x v="6"/>
    <x v="0"/>
    <m/>
    <x v="0"/>
    <x v="0"/>
    <x v="2"/>
    <x v="1"/>
    <s v="Bike racks on buses and Trax should be updated to accommodate wider tires and where it makes sense updated from 2 bike rack to 3 or 4 bike racks_x000d__x000a__x000d__x000a_Secure bike parking should be available at popular trax stops. (Oonee pod or similar)_x000d__x000a__x000d__x000a_There should be clarity around when you can bring a bike onto bus (i.e. if bike rack is full and handicap spots aren't being used). Right now its at operators discretion."/>
    <m/>
    <s v="Yes - I Want To Be A Member/I Am Already A Member"/>
    <m/>
    <m/>
    <s v="UT"/>
    <s v="Chrome Android"/>
    <s v="https://utru.org/take-our-survey-to-help-guide-utrus-response-to-bike-use-on-transit/"/>
    <s v="412 x 915"/>
    <d v="2022-08-10T08:10:20"/>
    <d v="2022-08-10T08:10:20"/>
    <d v="2022-08-10T08:10:20"/>
  </r>
  <r>
    <n v="48"/>
    <x v="1"/>
    <x v="12"/>
    <x v="21"/>
    <x v="1"/>
    <x v="0"/>
    <x v="0"/>
    <s v="I usually ride my bike going to work, school (USU), and other trips within a mile or 2 of my apartment. I also use my bike for recreation. I mainly bike because it's good exercise, easier/faster to get around on campus, and it's just fun. _x000d__x000a_USU is on top of a large hill though so if I'm feeling lazy I take the bus, and sometimes put my bike on the bus so I can ride down later. Hilly terrain and lack of bike infrastructure are my main reasons for choosing bus and/or car over biking. There are very few bike lanes/paths outside of campus, and even the lanes close to campus are just painted."/>
    <x v="0"/>
    <x v="0"/>
    <x v="1"/>
    <x v="1"/>
    <m/>
    <m/>
    <s v="Yes - I Want To Be A Member/I Am Already A Member"/>
    <m/>
    <m/>
    <s v="UT"/>
    <s v="Chrome Windows"/>
    <s v="https://utru.org/take-our-survey-to-help-guide-utrus-response-to-bike-use-on-transit/"/>
    <s v="1536 x 864"/>
    <d v="2022-08-10T00:27:16"/>
    <d v="2022-08-10T00:27:16"/>
    <d v="2022-08-10T00:27:16"/>
  </r>
  <r>
    <n v="49"/>
    <x v="0"/>
    <x v="0"/>
    <x v="22"/>
    <x v="0"/>
    <x v="6"/>
    <x v="0"/>
    <s v="I live far from my nearest rail station, so it is easier to bike because the bus is not timed well"/>
    <x v="0"/>
    <x v="0"/>
    <x v="1"/>
    <x v="1"/>
    <m/>
    <s v="elijahkensler@gmail.com"/>
    <s v="Yes - I Want To Be A Member/I Am Already A Member"/>
    <s v="Elijah Kensler"/>
    <s v="Murray"/>
    <s v="UT"/>
    <s v="Safari iPhone"/>
    <s v="https://utru.org/take-our-survey-to-help-guide-utrus-response-to-bike-use-on-transit/"/>
    <s v="428 x 926"/>
    <d v="2022-08-09T22:09:59"/>
    <d v="2022-08-09T22:09:59"/>
    <d v="2022-08-09T22:09:59"/>
  </r>
  <r>
    <n v="50"/>
    <x v="0"/>
    <x v="9"/>
    <x v="23"/>
    <x v="2"/>
    <x v="5"/>
    <x v="1"/>
    <m/>
    <x v="2"/>
    <x v="1"/>
    <x v="1"/>
    <x v="1"/>
    <m/>
    <m/>
    <s v="Yes - I Want To Be A Member/I Am Already A Member"/>
    <m/>
    <s v="Bountiful"/>
    <s v="UT"/>
    <s v="Safari iPhone"/>
    <s v="https://utru.org/take-our-survey-to-help-guide-utrus-response-to-bike-use-on-transit/"/>
    <s v="375 x 812"/>
    <d v="2022-08-09T20:51:31"/>
    <d v="2022-08-09T20:51:31"/>
    <d v="2022-08-09T20:51:31"/>
  </r>
  <r>
    <n v="51"/>
    <x v="1"/>
    <x v="12"/>
    <x v="24"/>
    <x v="0"/>
    <x v="5"/>
    <x v="1"/>
    <m/>
    <x v="2"/>
    <x v="0"/>
    <x v="0"/>
    <x v="0"/>
    <m/>
    <m/>
    <s v="Yes - I Want To Be A Member/I Am Already A Member"/>
    <m/>
    <m/>
    <s v="UT"/>
    <s v="Chrome Android"/>
    <s v="https://utru.org/take-our-survey-to-help-guide-utrus-response-to-bike-use-on-transit/"/>
    <s v="412 x 915"/>
    <d v="2022-08-09T19:28:54"/>
    <d v="2022-08-09T19:28:54"/>
    <d v="2022-08-09T19:28:54"/>
  </r>
  <r>
    <n v="52"/>
    <x v="0"/>
    <x v="0"/>
    <x v="25"/>
    <x v="2"/>
    <x v="5"/>
    <x v="2"/>
    <m/>
    <x v="2"/>
    <x v="0"/>
    <x v="0"/>
    <x v="1"/>
    <s v="UVX has no space for bikes"/>
    <m/>
    <s v="Yes - I Want To Be A Member/I Am Already A Member"/>
    <m/>
    <m/>
    <s v="UT"/>
    <s v="Safari iPhone"/>
    <s v="https://utru.org/take-our-survey-to-help-guide-utrus-response-to-bike-use-on-transit/"/>
    <s v="390 x 844"/>
    <d v="2022-08-09T18:52:30"/>
    <d v="2022-08-09T18:52:30"/>
    <d v="2022-08-09T18:52:30"/>
  </r>
  <r>
    <n v="53"/>
    <x v="0"/>
    <x v="12"/>
    <x v="0"/>
    <x v="1"/>
    <x v="0"/>
    <x v="1"/>
    <m/>
    <x v="0"/>
    <x v="0"/>
    <x v="0"/>
    <x v="2"/>
    <m/>
    <m/>
    <s v="Yes - I Want To Be A Member/I Am Already A Member"/>
    <m/>
    <m/>
    <s v="UT"/>
    <s v="Chrome Android"/>
    <s v="https://utru.org/take-our-survey-to-help-guide-utrus-response-to-bike-use-on-transit/"/>
    <s v="412 x 892"/>
    <d v="2022-08-09T18:40:51"/>
    <d v="2022-08-09T18:40:51"/>
    <d v="2022-08-09T18:40:51"/>
  </r>
  <r>
    <n v="54"/>
    <x v="0"/>
    <x v="8"/>
    <x v="26"/>
    <x v="0"/>
    <x v="8"/>
    <x v="0"/>
    <s v="It is fun to ride a bike, and it also makes taking transit more flexible because you can go a longer distance to get to a line (possibly reducing the need for transfers)."/>
    <x v="0"/>
    <x v="0"/>
    <x v="1"/>
    <x v="1"/>
    <s v="I find the bike hangers in the Trax cars hard to use. I am not very tall or strong, which might be part of the reason._x000d__x000a_It would be great to increase the amount of bike space on Frontrunner cars and make it easier to carry more bikes on buses (if physically possible). The current Frontrunner bike racks can be a little hard to use as well. You might have to try to lift your bike over another bike to remove it."/>
    <m/>
    <s v="No - But Please Put Me On Your Mailing List"/>
    <m/>
    <s v="Salt Lake City"/>
    <s v="UT"/>
    <s v="Chrome Mac"/>
    <s v="https://utru.org/take-our-survey-to-help-guide-utrus-response-to-bike-use-on-transit/"/>
    <s v="1440 x 900"/>
    <d v="2022-08-09T18:30:31"/>
    <d v="2022-08-09T18:30:31"/>
    <d v="2022-08-09T18:30:31"/>
  </r>
  <r>
    <n v="55"/>
    <x v="0"/>
    <x v="6"/>
    <x v="27"/>
    <x v="1"/>
    <x v="0"/>
    <x v="1"/>
    <s v="Lack of infrastructure connecting me to stops/stations"/>
    <x v="2"/>
    <x v="1"/>
    <x v="0"/>
    <x v="2"/>
    <s v="I'm not sure I want to try using the rack on the front of a bus"/>
    <s v="dknelson9876@gmail.com"/>
    <s v="Yes - I Want To Be A Member/I Am Already A Member"/>
    <m/>
    <s v="Taylorsville"/>
    <s v="UT"/>
    <s v="Chrome Android"/>
    <s v="https://utru.org/take-our-survey-to-help-guide-utrus-response-to-bike-use-on-transit/"/>
    <s v="412 x 915"/>
    <d v="2022-08-09T18:21:33"/>
    <d v="2022-08-09T18:21:33"/>
    <d v="2022-08-09T18:21:33"/>
  </r>
  <r>
    <n v="56"/>
    <x v="0"/>
    <x v="18"/>
    <x v="0"/>
    <x v="1"/>
    <x v="0"/>
    <x v="0"/>
    <m/>
    <x v="1"/>
    <x v="0"/>
    <x v="0"/>
    <x v="1"/>
    <m/>
    <m/>
    <s v="No - But Please Put Me On Your Mailing List"/>
    <m/>
    <m/>
    <s v="UT"/>
    <s v="Safari iPhone"/>
    <s v="https://utru.org/take-our-survey-to-help-guide-utrus-response-to-bike-use-on-transit/"/>
    <s v="390 x 844"/>
    <d v="2022-08-09T18:20:46"/>
    <d v="2022-08-09T18:20:46"/>
    <d v="2022-08-09T18:20:46"/>
  </r>
  <r>
    <n v="57"/>
    <x v="0"/>
    <x v="5"/>
    <x v="0"/>
    <x v="1"/>
    <x v="7"/>
    <x v="3"/>
    <s v="Not physically fit for a non-electric bike, and cannot afford an electric bike"/>
    <x v="2"/>
    <x v="1"/>
    <x v="0"/>
    <x v="0"/>
    <m/>
    <m/>
    <s v="Yes - I Want To Be A Member/I Am Already A Member"/>
    <m/>
    <m/>
    <s v="UT"/>
    <s v="Chrome Windows"/>
    <s v="https://utru.org/take-our-survey-to-help-guide-utrus-response-to-bike-use-on-transit/"/>
    <s v="1707 x 960"/>
    <d v="2022-08-09T18:07:59"/>
    <d v="2022-08-09T18:07:59"/>
    <d v="2022-08-09T18:07:59"/>
  </r>
  <r>
    <n v="58"/>
    <x v="0"/>
    <x v="6"/>
    <x v="28"/>
    <x v="2"/>
    <x v="12"/>
    <x v="1"/>
    <s v="I used a bike for a while but I work at Farmington Station and the elevators for the pedestrian bridge are frequently out of service making it a big hassle to carry a heavy mountain bike up the stairs. Almost every Saturday I will take the Blue Line to The Front in Murray and Iâ€™ve found the older cars to be very un-bike friendly. In both cases I found it easier to just walk. Plus I donâ€™t have a bike rack on the back of my Car making transporting it to the station difficult and taking the bus cuts too much into my day to be viable. I plan on getting a green bike membership which might be perfect for me especially with the expansion into Ogden."/>
    <x v="2"/>
    <x v="1"/>
    <x v="1"/>
    <x v="1"/>
    <m/>
    <s v="mossimail6@gmail.com"/>
    <s v="Yes - I Want To Be A Member/I Am Already A Member"/>
    <s v="Jonah Flint"/>
    <s v="Clinton"/>
    <s v="UT"/>
    <s v="Safari iPhone"/>
    <s v="https://utru.org/take-our-survey-to-help-guide-utrus-response-to-bike-use-on-transit/"/>
    <s v="390 x 844"/>
    <d v="2022-08-09T17:55:27"/>
    <d v="2022-08-09T17:55:27"/>
    <d v="2022-08-09T17:55:27"/>
  </r>
  <r>
    <n v="59"/>
    <x v="0"/>
    <x v="9"/>
    <x v="0"/>
    <x v="0"/>
    <x v="6"/>
    <x v="3"/>
    <m/>
    <x v="2"/>
    <x v="0"/>
    <x v="0"/>
    <x v="0"/>
    <m/>
    <s v="kristen@downtownslc.org"/>
    <s v="Yes - I Want To Be A Member/I Am Already A Member"/>
    <s v="Kristen Lavelett"/>
    <s v="Slc"/>
    <s v="UT"/>
    <s v="Safari iPhone"/>
    <s v="https://utru.org/take-our-survey-to-help-guide-utrus-response-to-bike-use-on-transit/"/>
    <s v="375 x 667"/>
    <d v="2022-08-09T17:53:57"/>
    <d v="2022-08-09T17:53:57"/>
    <d v="2022-08-09T17:53:57"/>
  </r>
  <r>
    <n v="60"/>
    <x v="0"/>
    <x v="9"/>
    <x v="29"/>
    <x v="1"/>
    <x v="6"/>
    <x v="0"/>
    <s v="Driving my car makes me an angry, bad person, and riding my bike makes me happy, pleasant to be around, and healthy person. Convenience: transit is very slow. I probably bike faster than the average person, but within the city I beat transit 100% of the time, even up to campus, and biking is free. Problem is itâ€™s too dangerous to listen to music/podcasts, and you canâ€™t do class reading while on the bike."/>
    <x v="2"/>
    <x v="1"/>
    <x v="0"/>
    <x v="2"/>
    <s v="If the bike rack is full on the bus, can I bring the bike on the bus? If I canâ€™t do I have wait for the next bus, and possibly have the same issue again? Trax seems to have plenty of space for bikes, but itâ€™s also rarely full. Historically Iâ€™ve ridden at non-peak hours but thatâ€™s about to change."/>
    <s v="caseyvcarrigan@gmail.com"/>
    <s v="Yes - I Want To Be A Member/I Am Already A Member"/>
    <s v="Casey Carrigan"/>
    <s v="Salt Lake City"/>
    <s v="UT"/>
    <s v="Safari iPhone"/>
    <s v="https://utru.org/take-our-survey-to-help-guide-utrus-response-to-bike-use-on-transit/"/>
    <s v="375 x 667"/>
    <d v="2022-08-09T17:51:45"/>
    <d v="2022-08-09T17:51:45"/>
    <d v="2022-08-09T17:51:45"/>
  </r>
  <r>
    <n v="61"/>
    <x v="0"/>
    <x v="5"/>
    <x v="30"/>
    <x v="1"/>
    <x v="7"/>
    <x v="2"/>
    <s v="Not actually a bike, but an electric scooter. It allows me to get to and from the bus/train stops easily (1-3 Miles away depending on route) and enables me to utilize transit as a car replacement."/>
    <x v="2"/>
    <x v="0"/>
    <x v="1"/>
    <x v="1"/>
    <m/>
    <m/>
    <s v="Yes - I Want To Be A Member/I Am Already A Member"/>
    <m/>
    <m/>
    <s v="UT"/>
    <s v="Chrome Android"/>
    <s v="https://utru.org/take-our-survey-to-help-guide-utrus-response-to-bike-use-on-transit/"/>
    <s v="412 x 869"/>
    <d v="2022-08-09T17:49:01"/>
    <d v="2022-08-09T17:49:01"/>
    <d v="2022-08-09T17:49:01"/>
  </r>
  <r>
    <n v="62"/>
    <x v="0"/>
    <x v="8"/>
    <x v="31"/>
    <x v="0"/>
    <x v="1"/>
    <x v="0"/>
    <s v="Combining bikes and transit greatly increases my range."/>
    <x v="0"/>
    <x v="0"/>
    <x v="0"/>
    <x v="2"/>
    <s v="It's fairly straightforward with TRAX and FrontRunner. Putting a bike on a bus is confusing though."/>
    <m/>
    <s v="Yes - I Want To Be A Member/I Am Already A Member"/>
    <m/>
    <m/>
    <s v="UT"/>
    <s v="Firefox Windows"/>
    <s v="https://utru.org/take-our-survey-to-help-guide-utrus-response-to-bike-use-on-transit/"/>
    <s v="2560 x 1440"/>
    <d v="2022-08-09T17:35:18"/>
    <d v="2022-08-09T17:35:18"/>
    <d v="2022-08-09T17:35:18"/>
  </r>
  <r>
    <n v="63"/>
    <x v="0"/>
    <x v="8"/>
    <x v="32"/>
    <x v="1"/>
    <x v="0"/>
    <x v="0"/>
    <s v="Easier to bike to west valley central to catch green than deal with slow 30 minute  busses"/>
    <x v="2"/>
    <x v="0"/>
    <x v="1"/>
    <x v="1"/>
    <s v="Not enough space and the racks on green/red line are poor and blues bike options are useless"/>
    <s v="aroe83@gmail.com"/>
    <s v="Yes - I Want To Be A Member/I Am Already A Member"/>
    <s v="Aaron Roe"/>
    <s v="Kearns"/>
    <s v="UT"/>
    <s v="Chrome Android"/>
    <s v="https://utru.org/take-our-survey-to-help-guide-utrus-response-to-bike-use-on-transit/"/>
    <s v="360 x 780"/>
    <d v="2022-08-09T17:35:09"/>
    <d v="2022-08-09T17:35:09"/>
    <d v="2022-08-09T17:35:09"/>
  </r>
  <r>
    <n v="64"/>
    <x v="0"/>
    <x v="9"/>
    <x v="33"/>
    <x v="1"/>
    <x v="3"/>
    <x v="2"/>
    <s v="Faster than the bus to get to work, and faster in most cases generally."/>
    <x v="2"/>
    <x v="1"/>
    <x v="1"/>
    <x v="1"/>
    <m/>
    <m/>
    <s v="Yes - I Want To Be A Member/I Am Already A Member"/>
    <m/>
    <s v="Salt Lake City"/>
    <s v="UT"/>
    <s v="Safari iPhone"/>
    <s v="https://utru.org/take-our-survey-to-help-guide-utrus-response-to-bike-use-on-transit/"/>
    <s v="390 x 844"/>
    <d v="2022-08-09T17:25:20"/>
    <d v="2022-08-09T17:25:20"/>
    <d v="2022-08-09T17:25:20"/>
  </r>
  <r>
    <n v="65"/>
    <x v="0"/>
    <x v="9"/>
    <x v="0"/>
    <x v="1"/>
    <x v="0"/>
    <x v="1"/>
    <m/>
    <x v="2"/>
    <x v="0"/>
    <x v="0"/>
    <x v="0"/>
    <m/>
    <m/>
    <s v="Yes - I Want To Be A Member/I Am Already A Member"/>
    <m/>
    <m/>
    <s v="UT"/>
    <s v="Safari iPhone"/>
    <s v="https://utru.org/take-our-survey-to-help-guide-utrus-response-to-bike-use-on-transit/"/>
    <s v="375 x 812"/>
    <d v="2022-08-09T16:57:15"/>
    <d v="2022-08-09T16:57:15"/>
    <d v="2022-08-09T16:57:15"/>
  </r>
  <r>
    <n v="66"/>
    <x v="1"/>
    <x v="12"/>
    <x v="34"/>
    <x v="2"/>
    <x v="5"/>
    <x v="2"/>
    <s v="Itâ€™s a good addition to go further to more reliable bus stops. Or I use the bus to skip out on steep parts of a ride."/>
    <x v="2"/>
    <x v="1"/>
    <x v="0"/>
    <x v="1"/>
    <m/>
    <m/>
    <s v="Yes - I Want To Be A Member/I Am Already A Member"/>
    <m/>
    <s v="Logan"/>
    <s v="UT"/>
    <s v="Safari iPhone"/>
    <s v="https://utru.org/take-our-survey-to-help-guide-utrus-response-to-bike-use-on-transit/"/>
    <s v="375 x 667"/>
    <d v="2022-08-09T16:55:51"/>
    <d v="2022-08-09T16:55:51"/>
    <d v="2022-08-09T16:55:51"/>
  </r>
  <r>
    <n v="67"/>
    <x v="0"/>
    <x v="10"/>
    <x v="35"/>
    <x v="2"/>
    <x v="1"/>
    <x v="0"/>
    <s v="Solving the last mile problem. I can get within a few miles of my destination with transit but then I'm on my own."/>
    <x v="1"/>
    <x v="0"/>
    <x v="1"/>
    <x v="0"/>
    <s v="I feel like there is no good way to take a bicycle on the TRAX Blue line, which is frustrating as my destination is only accessible via the blue line. Additionally the racks on Frontrunner could be better, as it feels sketchy to have bicycles in 6/9 spots leaning and bouncing on their spokes due to the wide design of the slots. I get it probably works for fat bike tires but most of the bikes I see on frontrunner have thinner tires."/>
    <s v="will@856east.com"/>
    <s v="Yes - I Want To Be A Member/I Am Already A Member"/>
    <s v="Will Watkins"/>
    <s v="Salt Lake City"/>
    <s v="UT"/>
    <s v="Chrome Android"/>
    <s v="https://utru.org/take-our-survey-to-help-guide-utrus-response-to-bike-use-on-transit/"/>
    <s v="393 x 808"/>
    <d v="2022-08-09T16:48:29"/>
    <d v="2022-08-09T16:48:29"/>
    <d v="2022-08-09T16:48:2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1"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B11" firstHeaderRow="1" firstDataRow="1" firstDataCol="1"/>
  <pivotFields count="24">
    <pivotField showAll="0"/>
    <pivotField axis="axisRow" dataField="1" showAll="0">
      <items count="3">
        <item x="1"/>
        <item x="0"/>
        <item t="default"/>
      </items>
    </pivotField>
    <pivotField showAll="0">
      <items count="20">
        <item x="1"/>
        <item x="2"/>
        <item x="12"/>
        <item x="5"/>
        <item x="4"/>
        <item x="9"/>
        <item x="8"/>
        <item x="0"/>
        <item x="10"/>
        <item x="16"/>
        <item x="7"/>
        <item x="17"/>
        <item x="13"/>
        <item x="11"/>
        <item x="15"/>
        <item x="6"/>
        <item x="3"/>
        <item x="14"/>
        <item x="18"/>
        <item t="default"/>
      </items>
    </pivotField>
    <pivotField showAll="0">
      <items count="37">
        <item x="34"/>
        <item x="8"/>
        <item x="24"/>
        <item x="2"/>
        <item x="12"/>
        <item x="20"/>
        <item x="22"/>
        <item x="35"/>
        <item x="33"/>
        <item x="9"/>
        <item x="16"/>
        <item x="31"/>
        <item x="11"/>
        <item x="19"/>
        <item x="15"/>
        <item x="4"/>
        <item x="30"/>
        <item x="23"/>
        <item x="10"/>
        <item x="26"/>
        <item x="5"/>
        <item x="17"/>
        <item x="25"/>
        <item x="18"/>
        <item x="21"/>
        <item x="13"/>
        <item x="28"/>
        <item x="3"/>
        <item x="32"/>
        <item x="1"/>
        <item x="27"/>
        <item x="7"/>
        <item x="6"/>
        <item x="14"/>
        <item x="29"/>
        <item x="0"/>
        <item t="default"/>
      </items>
    </pivotField>
    <pivotField showAll="0">
      <items count="4">
        <item x="1"/>
        <item x="2"/>
        <item x="0"/>
        <item t="default"/>
      </items>
    </pivotField>
    <pivotField showAll="0">
      <items count="14">
        <item x="2"/>
        <item x="5"/>
        <item x="12"/>
        <item x="3"/>
        <item x="1"/>
        <item x="4"/>
        <item x="10"/>
        <item x="0"/>
        <item x="7"/>
        <item x="11"/>
        <item x="9"/>
        <item x="8"/>
        <item x="6"/>
        <item t="default"/>
      </items>
    </pivotField>
    <pivotField showAll="0">
      <items count="5">
        <item x="3"/>
        <item x="1"/>
        <item x="0"/>
        <item x="2"/>
        <item t="default"/>
      </items>
    </pivotField>
    <pivotField showAll="0"/>
    <pivotField showAll="0">
      <items count="5">
        <item x="2"/>
        <item x="3"/>
        <item x="1"/>
        <item x="0"/>
        <item t="default"/>
      </items>
    </pivotField>
    <pivotField showAll="0">
      <items count="3">
        <item x="0"/>
        <item x="1"/>
        <item t="default"/>
      </items>
    </pivotField>
    <pivotField showAll="0">
      <items count="4">
        <item x="0"/>
        <item x="2"/>
        <item x="1"/>
        <item t="default"/>
      </items>
    </pivotField>
    <pivotField axis="axisRow" showAll="0">
      <items count="4">
        <item x="2"/>
        <item x="0"/>
        <item x="1"/>
        <item t="default"/>
      </items>
    </pivotField>
    <pivotField showAll="0"/>
    <pivotField showAll="0"/>
    <pivotField showAll="0"/>
    <pivotField showAll="0"/>
    <pivotField showAll="0"/>
    <pivotField showAll="0"/>
    <pivotField showAll="0"/>
    <pivotField showAll="0"/>
    <pivotField showAll="0"/>
    <pivotField numFmtId="22" showAll="0"/>
    <pivotField numFmtId="22" showAll="0"/>
    <pivotField numFmtId="22" showAll="0"/>
  </pivotFields>
  <rowFields count="2">
    <field x="1"/>
    <field x="11"/>
  </rowFields>
  <rowItems count="8">
    <i>
      <x/>
    </i>
    <i r="1">
      <x v="1"/>
    </i>
    <i r="1">
      <x v="2"/>
    </i>
    <i>
      <x v="1"/>
    </i>
    <i r="1">
      <x/>
    </i>
    <i r="1">
      <x v="1"/>
    </i>
    <i r="1">
      <x v="2"/>
    </i>
    <i t="grand">
      <x/>
    </i>
  </rowItems>
  <colItems count="1">
    <i/>
  </colItems>
  <dataFields count="1">
    <dataField name="Count of What Transit Service Do You Primarily Us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M68" totalsRowShown="0">
  <autoFilter ref="A1:M68" xr:uid="{00000000-0009-0000-0100-000001000000}">
    <filterColumn colId="7">
      <customFilters>
        <customFilter operator="notEqual" val=" "/>
      </customFilters>
    </filterColumn>
  </autoFilter>
  <sortState xmlns:xlrd2="http://schemas.microsoft.com/office/spreadsheetml/2017/richdata2" ref="A2:M68">
    <sortCondition ref="A1:A68"/>
  </sortState>
  <tableColumns count="13">
    <tableColumn id="1" xr3:uid="{00000000-0010-0000-0000-000001000000}" name="#"/>
    <tableColumn id="2" xr3:uid="{00000000-0010-0000-0000-000002000000}" name="What Transit Service Do You Primarily Use?"/>
    <tableColumn id="3" xr3:uid="{00000000-0010-0000-0000-000003000000}" name="What Transit Modes Do You Regularly Use? (Select All That Apply)"/>
    <tableColumn id="4" xr3:uid="{00000000-0010-0000-0000-000004000000}" name="(Optional) What Routes Do You Generally Use?"/>
    <tableColumn id="5" xr3:uid="{00000000-0010-0000-0000-000005000000}" name="Generally Speaking, What Days Do You Use Transit? (Select All That Apply)"/>
    <tableColumn id="6" xr3:uid="{00000000-0010-0000-0000-000006000000}" name="Generally Speaking, What Times Do You Use Transit? (Select All That Apply)"/>
    <tableColumn id="7" xr3:uid="{00000000-0010-0000-0000-000007000000}" name="Do You Currently Use A Bike As Part Of Your Regular Transit?"/>
    <tableColumn id="8" xr3:uid="{00000000-0010-0000-0000-000008000000}" name="(Optional) If You Are Using A Bike, Please Describe Why (Convenience, Pleasure, Lack Of Service, etc.) Or, If You Don't Use A Bike, Why Not?"/>
    <tableColumn id="9" xr3:uid="{00000000-0010-0000-0000-000009000000}" name="Over The Past Year, Have You Noticed A Change In Bike Use Among Riders While Using Transit?"/>
    <tableColumn id="10" xr3:uid="{00000000-0010-0000-0000-00000A000000}" name="Do You Feel Your Transit Agency Currently Provides Adequate Space For Bikes On The Routes You Use?  "/>
    <tableColumn id="11" xr3:uid="{00000000-0010-0000-0000-00000B000000}" name="Do You Feel That Your Transit Agency Makes The Rules And Safety Requirements Around Bikes Clear?"/>
    <tableColumn id="12" xr3:uid="{00000000-0010-0000-0000-00000C000000}" name="Do You Feel You Know How To Safely Secure A Bike On Transit?"/>
    <tableColumn id="13" xr3:uid="{00000000-0010-0000-0000-00000D000000}" name="(Optional) Please Feel Free To Add Any Additional Thoughts About Bikes And Transit Below"/>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8"/>
  <sheetViews>
    <sheetView tabSelected="1" zoomScale="85" zoomScaleNormal="85" workbookViewId="0">
      <selection activeCell="B16" sqref="B16"/>
    </sheetView>
  </sheetViews>
  <sheetFormatPr defaultRowHeight="15" x14ac:dyDescent="0.25"/>
  <cols>
    <col min="1" max="1" width="4.140625" customWidth="1"/>
    <col min="2" max="2" width="41.28515625" customWidth="1"/>
    <col min="3" max="3" width="124.140625" customWidth="1"/>
    <col min="4" max="4" width="132.85546875" customWidth="1"/>
    <col min="5" max="5" width="68.7109375" customWidth="1"/>
    <col min="6" max="6" width="114.5703125" customWidth="1"/>
    <col min="7" max="7" width="56.28515625" customWidth="1"/>
    <col min="8" max="8" width="255.7109375" customWidth="1"/>
    <col min="9" max="9" width="86.5703125" customWidth="1"/>
    <col min="10" max="10" width="94.5703125" customWidth="1"/>
    <col min="11" max="11" width="92.5703125" customWidth="1"/>
    <col min="12" max="12" width="58.7109375" customWidth="1"/>
    <col min="13" max="13" width="255.7109375" bestFit="1" customWidth="1"/>
  </cols>
  <sheetData>
    <row r="1" spans="1:13" x14ac:dyDescent="0.25">
      <c r="A1" t="s">
        <v>0</v>
      </c>
      <c r="B1" t="s">
        <v>1</v>
      </c>
      <c r="C1" t="s">
        <v>2</v>
      </c>
      <c r="D1" t="s">
        <v>3</v>
      </c>
      <c r="E1" t="s">
        <v>4</v>
      </c>
      <c r="F1" t="s">
        <v>5</v>
      </c>
      <c r="G1" t="s">
        <v>6</v>
      </c>
      <c r="H1" t="s">
        <v>7</v>
      </c>
      <c r="I1" t="s">
        <v>8</v>
      </c>
      <c r="J1" t="s">
        <v>9</v>
      </c>
      <c r="K1" t="s">
        <v>10</v>
      </c>
      <c r="L1" t="s">
        <v>11</v>
      </c>
      <c r="M1" t="s">
        <v>12</v>
      </c>
    </row>
    <row r="2" spans="1:13" x14ac:dyDescent="0.25">
      <c r="A2">
        <v>1</v>
      </c>
      <c r="B2" t="s">
        <v>13</v>
      </c>
      <c r="C2" t="s">
        <v>14</v>
      </c>
      <c r="E2" t="s">
        <v>15</v>
      </c>
      <c r="F2" t="s">
        <v>16</v>
      </c>
      <c r="G2" t="s">
        <v>17</v>
      </c>
      <c r="H2" t="s">
        <v>18</v>
      </c>
      <c r="I2" t="s">
        <v>19</v>
      </c>
      <c r="J2" t="s">
        <v>20</v>
      </c>
      <c r="K2" t="s">
        <v>21</v>
      </c>
      <c r="L2" t="s">
        <v>21</v>
      </c>
      <c r="M2" t="s">
        <v>22</v>
      </c>
    </row>
    <row r="3" spans="1:13" x14ac:dyDescent="0.25">
      <c r="A3">
        <v>2</v>
      </c>
      <c r="B3" t="s">
        <v>13</v>
      </c>
      <c r="C3" t="s">
        <v>23</v>
      </c>
      <c r="E3" t="s">
        <v>24</v>
      </c>
      <c r="F3" t="s">
        <v>16</v>
      </c>
      <c r="G3" t="s">
        <v>17</v>
      </c>
      <c r="H3" t="s">
        <v>25</v>
      </c>
      <c r="I3" t="s">
        <v>19</v>
      </c>
      <c r="J3" t="s">
        <v>20</v>
      </c>
      <c r="K3" t="s">
        <v>26</v>
      </c>
      <c r="L3" t="s">
        <v>26</v>
      </c>
    </row>
    <row r="4" spans="1:13" x14ac:dyDescent="0.25">
      <c r="A4">
        <v>3</v>
      </c>
      <c r="B4" t="s">
        <v>13</v>
      </c>
      <c r="C4" t="s">
        <v>27</v>
      </c>
      <c r="E4" t="s">
        <v>28</v>
      </c>
      <c r="F4" t="s">
        <v>29</v>
      </c>
      <c r="G4" t="s">
        <v>17</v>
      </c>
      <c r="H4" t="s">
        <v>30</v>
      </c>
      <c r="I4" t="s">
        <v>31</v>
      </c>
      <c r="J4" t="s">
        <v>20</v>
      </c>
      <c r="K4" t="s">
        <v>26</v>
      </c>
      <c r="L4" t="s">
        <v>26</v>
      </c>
    </row>
    <row r="5" spans="1:13" x14ac:dyDescent="0.25">
      <c r="A5">
        <v>4</v>
      </c>
      <c r="B5" t="s">
        <v>13</v>
      </c>
      <c r="C5" t="s">
        <v>32</v>
      </c>
      <c r="E5" t="s">
        <v>28</v>
      </c>
      <c r="F5" t="s">
        <v>33</v>
      </c>
      <c r="G5" t="s">
        <v>34</v>
      </c>
      <c r="I5" t="s">
        <v>19</v>
      </c>
      <c r="J5" t="s">
        <v>26</v>
      </c>
      <c r="K5" t="s">
        <v>35</v>
      </c>
      <c r="L5" t="s">
        <v>36</v>
      </c>
      <c r="M5" t="s">
        <v>37</v>
      </c>
    </row>
    <row r="6" spans="1:13" x14ac:dyDescent="0.25">
      <c r="A6">
        <v>5</v>
      </c>
      <c r="B6" t="s">
        <v>13</v>
      </c>
      <c r="C6" t="s">
        <v>38</v>
      </c>
      <c r="E6" t="s">
        <v>28</v>
      </c>
      <c r="F6" t="s">
        <v>16</v>
      </c>
      <c r="G6" t="s">
        <v>39</v>
      </c>
      <c r="H6" t="s">
        <v>40</v>
      </c>
      <c r="I6" t="s">
        <v>21</v>
      </c>
      <c r="J6" t="s">
        <v>20</v>
      </c>
      <c r="K6" t="s">
        <v>21</v>
      </c>
      <c r="L6" t="s">
        <v>36</v>
      </c>
      <c r="M6" t="s">
        <v>41</v>
      </c>
    </row>
    <row r="7" spans="1:13" x14ac:dyDescent="0.25">
      <c r="A7">
        <v>6</v>
      </c>
      <c r="B7" t="s">
        <v>13</v>
      </c>
      <c r="C7" t="s">
        <v>42</v>
      </c>
      <c r="E7" t="s">
        <v>15</v>
      </c>
      <c r="F7" t="s">
        <v>43</v>
      </c>
      <c r="G7" t="s">
        <v>17</v>
      </c>
      <c r="H7" t="s">
        <v>44</v>
      </c>
      <c r="I7" t="s">
        <v>21</v>
      </c>
      <c r="J7" t="s">
        <v>26</v>
      </c>
      <c r="K7" t="s">
        <v>21</v>
      </c>
      <c r="L7" t="s">
        <v>36</v>
      </c>
      <c r="M7" t="s">
        <v>45</v>
      </c>
    </row>
    <row r="8" spans="1:13" x14ac:dyDescent="0.25">
      <c r="A8">
        <v>7</v>
      </c>
      <c r="B8" t="s">
        <v>13</v>
      </c>
      <c r="C8" t="s">
        <v>23</v>
      </c>
      <c r="D8" t="s">
        <v>46</v>
      </c>
      <c r="E8" t="s">
        <v>24</v>
      </c>
      <c r="F8" t="s">
        <v>47</v>
      </c>
      <c r="G8" t="s">
        <v>17</v>
      </c>
      <c r="H8" t="s">
        <v>48</v>
      </c>
      <c r="I8" t="s">
        <v>19</v>
      </c>
      <c r="J8" t="s">
        <v>20</v>
      </c>
      <c r="K8" t="s">
        <v>35</v>
      </c>
      <c r="L8" t="s">
        <v>21</v>
      </c>
      <c r="M8" t="s">
        <v>49</v>
      </c>
    </row>
    <row r="9" spans="1:13" x14ac:dyDescent="0.25">
      <c r="A9">
        <v>8</v>
      </c>
      <c r="B9" t="s">
        <v>13</v>
      </c>
      <c r="C9" t="s">
        <v>50</v>
      </c>
      <c r="E9" t="s">
        <v>15</v>
      </c>
      <c r="F9" t="s">
        <v>51</v>
      </c>
      <c r="G9" t="s">
        <v>17</v>
      </c>
      <c r="H9" t="s">
        <v>52</v>
      </c>
      <c r="I9" t="s">
        <v>19</v>
      </c>
      <c r="J9" t="s">
        <v>20</v>
      </c>
      <c r="K9" t="s">
        <v>26</v>
      </c>
      <c r="L9" t="s">
        <v>26</v>
      </c>
    </row>
    <row r="10" spans="1:13" x14ac:dyDescent="0.25">
      <c r="A10">
        <v>9</v>
      </c>
      <c r="B10" t="s">
        <v>13</v>
      </c>
      <c r="C10" t="s">
        <v>53</v>
      </c>
      <c r="E10" t="s">
        <v>15</v>
      </c>
      <c r="F10" t="s">
        <v>54</v>
      </c>
      <c r="G10" t="s">
        <v>17</v>
      </c>
      <c r="H10" t="s">
        <v>55</v>
      </c>
      <c r="I10" t="s">
        <v>21</v>
      </c>
      <c r="J10" t="s">
        <v>20</v>
      </c>
      <c r="K10" t="s">
        <v>21</v>
      </c>
      <c r="L10" t="s">
        <v>21</v>
      </c>
    </row>
    <row r="11" spans="1:13" x14ac:dyDescent="0.25">
      <c r="A11">
        <v>10</v>
      </c>
      <c r="B11" t="s">
        <v>13</v>
      </c>
      <c r="C11" t="s">
        <v>56</v>
      </c>
      <c r="E11" t="s">
        <v>28</v>
      </c>
      <c r="F11" t="s">
        <v>43</v>
      </c>
      <c r="G11" t="s">
        <v>17</v>
      </c>
      <c r="H11" t="s">
        <v>57</v>
      </c>
      <c r="I11" t="s">
        <v>21</v>
      </c>
      <c r="J11" t="s">
        <v>20</v>
      </c>
      <c r="K11" t="s">
        <v>35</v>
      </c>
      <c r="L11" t="s">
        <v>36</v>
      </c>
      <c r="M11" t="s">
        <v>58</v>
      </c>
    </row>
    <row r="12" spans="1:13" x14ac:dyDescent="0.25">
      <c r="A12">
        <v>11</v>
      </c>
      <c r="B12" t="s">
        <v>13</v>
      </c>
      <c r="C12" t="s">
        <v>59</v>
      </c>
      <c r="D12" t="s">
        <v>60</v>
      </c>
      <c r="E12" t="s">
        <v>15</v>
      </c>
      <c r="F12" t="s">
        <v>16</v>
      </c>
      <c r="G12" t="s">
        <v>17</v>
      </c>
      <c r="H12" t="s">
        <v>61</v>
      </c>
      <c r="I12" t="s">
        <v>31</v>
      </c>
      <c r="J12" t="s">
        <v>20</v>
      </c>
      <c r="K12" t="s">
        <v>26</v>
      </c>
      <c r="L12" t="s">
        <v>26</v>
      </c>
      <c r="M12" t="s">
        <v>62</v>
      </c>
    </row>
    <row r="13" spans="1:13" x14ac:dyDescent="0.25">
      <c r="A13">
        <v>12</v>
      </c>
      <c r="B13" t="s">
        <v>13</v>
      </c>
      <c r="C13" t="s">
        <v>53</v>
      </c>
      <c r="E13" t="s">
        <v>24</v>
      </c>
      <c r="F13" t="s">
        <v>16</v>
      </c>
      <c r="G13" t="s">
        <v>17</v>
      </c>
      <c r="H13" t="s">
        <v>63</v>
      </c>
      <c r="I13" t="s">
        <v>21</v>
      </c>
      <c r="J13" t="s">
        <v>26</v>
      </c>
      <c r="K13" t="s">
        <v>26</v>
      </c>
      <c r="L13" t="s">
        <v>36</v>
      </c>
      <c r="M13" t="s">
        <v>64</v>
      </c>
    </row>
    <row r="14" spans="1:13" ht="60" x14ac:dyDescent="0.25">
      <c r="A14">
        <v>13</v>
      </c>
      <c r="B14" t="s">
        <v>13</v>
      </c>
      <c r="C14" t="s">
        <v>65</v>
      </c>
      <c r="D14" t="s">
        <v>66</v>
      </c>
      <c r="E14" t="s">
        <v>15</v>
      </c>
      <c r="F14" t="s">
        <v>29</v>
      </c>
      <c r="G14" t="s">
        <v>17</v>
      </c>
      <c r="H14" s="1" t="s">
        <v>67</v>
      </c>
      <c r="I14" t="s">
        <v>21</v>
      </c>
      <c r="J14" t="s">
        <v>20</v>
      </c>
      <c r="K14" t="s">
        <v>35</v>
      </c>
      <c r="L14" t="s">
        <v>36</v>
      </c>
      <c r="M14" t="s">
        <v>68</v>
      </c>
    </row>
    <row r="15" spans="1:13" x14ac:dyDescent="0.25">
      <c r="A15">
        <v>14</v>
      </c>
      <c r="B15" t="s">
        <v>13</v>
      </c>
      <c r="C15" t="s">
        <v>53</v>
      </c>
      <c r="D15" t="s">
        <v>69</v>
      </c>
      <c r="E15" t="s">
        <v>28</v>
      </c>
      <c r="F15" t="s">
        <v>16</v>
      </c>
      <c r="G15" t="s">
        <v>39</v>
      </c>
      <c r="H15" t="s">
        <v>70</v>
      </c>
      <c r="I15" t="s">
        <v>21</v>
      </c>
      <c r="J15" t="s">
        <v>26</v>
      </c>
      <c r="K15" t="s">
        <v>26</v>
      </c>
      <c r="L15" t="s">
        <v>26</v>
      </c>
    </row>
    <row r="16" spans="1:13" x14ac:dyDescent="0.25">
      <c r="A16">
        <v>15</v>
      </c>
      <c r="B16" t="s">
        <v>13</v>
      </c>
      <c r="C16" t="s">
        <v>71</v>
      </c>
      <c r="E16" t="s">
        <v>24</v>
      </c>
      <c r="F16" t="s">
        <v>16</v>
      </c>
      <c r="G16" t="s">
        <v>17</v>
      </c>
      <c r="H16" t="s">
        <v>72</v>
      </c>
      <c r="I16" t="s">
        <v>21</v>
      </c>
      <c r="J16" t="s">
        <v>26</v>
      </c>
      <c r="K16" t="s">
        <v>26</v>
      </c>
      <c r="L16" t="s">
        <v>26</v>
      </c>
    </row>
    <row r="17" spans="1:13" x14ac:dyDescent="0.25">
      <c r="A17">
        <v>16</v>
      </c>
      <c r="B17" t="s">
        <v>13</v>
      </c>
      <c r="C17" t="s">
        <v>65</v>
      </c>
      <c r="E17" t="s">
        <v>15</v>
      </c>
      <c r="F17" t="s">
        <v>73</v>
      </c>
      <c r="G17" t="s">
        <v>34</v>
      </c>
      <c r="H17" t="s">
        <v>74</v>
      </c>
      <c r="I17" t="s">
        <v>19</v>
      </c>
      <c r="J17" t="s">
        <v>20</v>
      </c>
      <c r="K17" t="s">
        <v>26</v>
      </c>
      <c r="L17" t="s">
        <v>26</v>
      </c>
      <c r="M17" t="s">
        <v>75</v>
      </c>
    </row>
    <row r="18" spans="1:13" x14ac:dyDescent="0.25">
      <c r="A18">
        <v>17</v>
      </c>
      <c r="B18" t="s">
        <v>13</v>
      </c>
      <c r="C18" t="s">
        <v>32</v>
      </c>
      <c r="E18" t="s">
        <v>28</v>
      </c>
      <c r="F18" t="s">
        <v>73</v>
      </c>
      <c r="G18" t="s">
        <v>17</v>
      </c>
      <c r="I18" t="s">
        <v>19</v>
      </c>
      <c r="J18" t="s">
        <v>20</v>
      </c>
      <c r="K18" t="s">
        <v>26</v>
      </c>
      <c r="L18" t="s">
        <v>26</v>
      </c>
    </row>
    <row r="19" spans="1:13" x14ac:dyDescent="0.25">
      <c r="A19">
        <v>18</v>
      </c>
      <c r="B19" t="s">
        <v>13</v>
      </c>
      <c r="C19" t="s">
        <v>27</v>
      </c>
      <c r="E19" t="s">
        <v>28</v>
      </c>
      <c r="F19" t="s">
        <v>76</v>
      </c>
      <c r="G19" t="s">
        <v>34</v>
      </c>
      <c r="H19" t="s">
        <v>77</v>
      </c>
      <c r="I19" t="s">
        <v>31</v>
      </c>
      <c r="J19" t="s">
        <v>20</v>
      </c>
      <c r="K19" t="s">
        <v>21</v>
      </c>
      <c r="L19" t="s">
        <v>36</v>
      </c>
      <c r="M19" t="s">
        <v>78</v>
      </c>
    </row>
    <row r="20" spans="1:13" x14ac:dyDescent="0.25">
      <c r="A20">
        <v>19</v>
      </c>
      <c r="B20" t="s">
        <v>13</v>
      </c>
      <c r="C20" t="s">
        <v>65</v>
      </c>
      <c r="E20" t="s">
        <v>15</v>
      </c>
      <c r="F20" t="s">
        <v>29</v>
      </c>
      <c r="G20" t="s">
        <v>17</v>
      </c>
      <c r="H20" t="s">
        <v>79</v>
      </c>
      <c r="I20" t="s">
        <v>19</v>
      </c>
      <c r="J20" t="s">
        <v>20</v>
      </c>
      <c r="K20" t="s">
        <v>26</v>
      </c>
      <c r="L20" t="s">
        <v>26</v>
      </c>
      <c r="M20" t="s">
        <v>80</v>
      </c>
    </row>
    <row r="21" spans="1:13" x14ac:dyDescent="0.25">
      <c r="A21">
        <v>20</v>
      </c>
      <c r="B21" t="s">
        <v>13</v>
      </c>
      <c r="C21" t="s">
        <v>38</v>
      </c>
      <c r="D21" t="s">
        <v>81</v>
      </c>
      <c r="E21" t="s">
        <v>28</v>
      </c>
      <c r="F21" t="s">
        <v>73</v>
      </c>
      <c r="G21" t="s">
        <v>39</v>
      </c>
      <c r="H21" t="s">
        <v>82</v>
      </c>
      <c r="I21" t="s">
        <v>31</v>
      </c>
      <c r="J21" t="s">
        <v>26</v>
      </c>
      <c r="K21" t="s">
        <v>21</v>
      </c>
      <c r="L21" t="s">
        <v>36</v>
      </c>
      <c r="M21" t="s">
        <v>83</v>
      </c>
    </row>
    <row r="22" spans="1:13" x14ac:dyDescent="0.25">
      <c r="A22">
        <v>21</v>
      </c>
      <c r="B22" t="s">
        <v>13</v>
      </c>
      <c r="C22" t="s">
        <v>50</v>
      </c>
      <c r="D22" t="s">
        <v>84</v>
      </c>
      <c r="E22" t="s">
        <v>28</v>
      </c>
      <c r="F22" t="s">
        <v>54</v>
      </c>
      <c r="G22" t="s">
        <v>17</v>
      </c>
      <c r="H22" t="s">
        <v>85</v>
      </c>
      <c r="I22" t="s">
        <v>21</v>
      </c>
      <c r="J22" t="s">
        <v>20</v>
      </c>
      <c r="K22" t="s">
        <v>26</v>
      </c>
      <c r="L22" t="s">
        <v>26</v>
      </c>
      <c r="M22" t="s">
        <v>86</v>
      </c>
    </row>
    <row r="23" spans="1:13" x14ac:dyDescent="0.25">
      <c r="A23">
        <v>22</v>
      </c>
      <c r="B23" t="s">
        <v>13</v>
      </c>
      <c r="C23" t="s">
        <v>71</v>
      </c>
      <c r="D23" t="s">
        <v>87</v>
      </c>
      <c r="E23" t="s">
        <v>24</v>
      </c>
      <c r="F23" t="s">
        <v>88</v>
      </c>
      <c r="G23" t="s">
        <v>34</v>
      </c>
      <c r="H23" t="s">
        <v>89</v>
      </c>
      <c r="I23" t="s">
        <v>19</v>
      </c>
      <c r="J23" t="s">
        <v>20</v>
      </c>
      <c r="K23" t="s">
        <v>21</v>
      </c>
      <c r="L23" t="s">
        <v>21</v>
      </c>
    </row>
    <row r="24" spans="1:13" ht="60" x14ac:dyDescent="0.25">
      <c r="A24">
        <v>23</v>
      </c>
      <c r="B24" t="s">
        <v>90</v>
      </c>
      <c r="C24" t="s">
        <v>91</v>
      </c>
      <c r="D24" t="s">
        <v>92</v>
      </c>
      <c r="E24" t="s">
        <v>24</v>
      </c>
      <c r="F24" t="s">
        <v>43</v>
      </c>
      <c r="G24" t="s">
        <v>34</v>
      </c>
      <c r="I24" t="s">
        <v>19</v>
      </c>
      <c r="J24" t="s">
        <v>26</v>
      </c>
      <c r="K24" t="s">
        <v>26</v>
      </c>
      <c r="L24" t="s">
        <v>26</v>
      </c>
      <c r="M24" s="1" t="s">
        <v>93</v>
      </c>
    </row>
    <row r="25" spans="1:13" ht="60" x14ac:dyDescent="0.25">
      <c r="A25">
        <v>24</v>
      </c>
      <c r="B25" t="s">
        <v>13</v>
      </c>
      <c r="C25" t="s">
        <v>59</v>
      </c>
      <c r="E25" t="s">
        <v>15</v>
      </c>
      <c r="F25" t="s">
        <v>54</v>
      </c>
      <c r="G25" t="s">
        <v>17</v>
      </c>
      <c r="H25" t="s">
        <v>94</v>
      </c>
      <c r="I25" t="s">
        <v>21</v>
      </c>
      <c r="J25" t="s">
        <v>20</v>
      </c>
      <c r="K25" t="s">
        <v>26</v>
      </c>
      <c r="L25" t="s">
        <v>26</v>
      </c>
      <c r="M25" s="1" t="s">
        <v>95</v>
      </c>
    </row>
    <row r="26" spans="1:13" x14ac:dyDescent="0.25">
      <c r="A26">
        <v>25</v>
      </c>
      <c r="B26" t="s">
        <v>13</v>
      </c>
      <c r="C26" t="s">
        <v>96</v>
      </c>
      <c r="D26" t="s">
        <v>97</v>
      </c>
      <c r="E26" t="s">
        <v>15</v>
      </c>
      <c r="F26" t="s">
        <v>98</v>
      </c>
      <c r="G26" t="s">
        <v>39</v>
      </c>
      <c r="H26" t="s">
        <v>99</v>
      </c>
      <c r="I26" t="s">
        <v>19</v>
      </c>
      <c r="J26" t="s">
        <v>26</v>
      </c>
      <c r="K26" t="s">
        <v>21</v>
      </c>
      <c r="L26" t="s">
        <v>26</v>
      </c>
    </row>
    <row r="27" spans="1:13" x14ac:dyDescent="0.25">
      <c r="A27">
        <v>26</v>
      </c>
      <c r="B27" t="s">
        <v>13</v>
      </c>
      <c r="C27" t="s">
        <v>91</v>
      </c>
      <c r="D27" t="s">
        <v>100</v>
      </c>
      <c r="E27" t="s">
        <v>24</v>
      </c>
      <c r="F27" t="s">
        <v>33</v>
      </c>
      <c r="G27" t="s">
        <v>39</v>
      </c>
      <c r="H27" t="s">
        <v>101</v>
      </c>
      <c r="I27" t="s">
        <v>21</v>
      </c>
      <c r="J27" t="s">
        <v>26</v>
      </c>
      <c r="K27" t="s">
        <v>35</v>
      </c>
      <c r="L27" t="s">
        <v>26</v>
      </c>
      <c r="M27" t="s">
        <v>102</v>
      </c>
    </row>
    <row r="28" spans="1:13" x14ac:dyDescent="0.25">
      <c r="A28">
        <v>27</v>
      </c>
      <c r="B28" t="s">
        <v>13</v>
      </c>
      <c r="C28" t="s">
        <v>59</v>
      </c>
      <c r="D28" t="s">
        <v>103</v>
      </c>
      <c r="E28" t="s">
        <v>28</v>
      </c>
      <c r="F28" t="s">
        <v>29</v>
      </c>
      <c r="G28" t="s">
        <v>17</v>
      </c>
      <c r="H28" t="s">
        <v>104</v>
      </c>
      <c r="I28" t="s">
        <v>21</v>
      </c>
      <c r="J28" t="s">
        <v>26</v>
      </c>
      <c r="K28" t="s">
        <v>26</v>
      </c>
      <c r="L28" t="s">
        <v>26</v>
      </c>
      <c r="M28" t="s">
        <v>105</v>
      </c>
    </row>
    <row r="29" spans="1:13" x14ac:dyDescent="0.25">
      <c r="A29">
        <v>28</v>
      </c>
      <c r="B29" t="s">
        <v>13</v>
      </c>
      <c r="C29" t="s">
        <v>65</v>
      </c>
      <c r="D29" t="s">
        <v>106</v>
      </c>
      <c r="E29" t="s">
        <v>15</v>
      </c>
      <c r="F29" t="s">
        <v>29</v>
      </c>
      <c r="G29" t="s">
        <v>17</v>
      </c>
      <c r="H29" t="s">
        <v>107</v>
      </c>
      <c r="I29" t="s">
        <v>31</v>
      </c>
      <c r="J29" t="s">
        <v>20</v>
      </c>
      <c r="K29" t="s">
        <v>21</v>
      </c>
      <c r="L29" t="s">
        <v>21</v>
      </c>
      <c r="M29" t="s">
        <v>108</v>
      </c>
    </row>
    <row r="30" spans="1:13" x14ac:dyDescent="0.25">
      <c r="A30">
        <v>29</v>
      </c>
      <c r="B30" t="s">
        <v>13</v>
      </c>
      <c r="C30" t="s">
        <v>71</v>
      </c>
      <c r="D30" t="s">
        <v>109</v>
      </c>
      <c r="E30" t="s">
        <v>28</v>
      </c>
      <c r="F30" t="s">
        <v>29</v>
      </c>
      <c r="G30" t="s">
        <v>34</v>
      </c>
      <c r="I30" t="s">
        <v>19</v>
      </c>
      <c r="J30" t="s">
        <v>20</v>
      </c>
      <c r="K30" t="s">
        <v>21</v>
      </c>
      <c r="L30" t="s">
        <v>21</v>
      </c>
    </row>
    <row r="31" spans="1:13" x14ac:dyDescent="0.25">
      <c r="A31">
        <v>30</v>
      </c>
      <c r="B31" t="s">
        <v>13</v>
      </c>
      <c r="C31" t="s">
        <v>59</v>
      </c>
      <c r="D31" t="s">
        <v>110</v>
      </c>
      <c r="E31" t="s">
        <v>28</v>
      </c>
      <c r="F31" t="s">
        <v>51</v>
      </c>
      <c r="G31" t="s">
        <v>39</v>
      </c>
      <c r="H31" t="s">
        <v>111</v>
      </c>
      <c r="I31" t="s">
        <v>19</v>
      </c>
      <c r="J31" t="s">
        <v>26</v>
      </c>
      <c r="K31" t="s">
        <v>26</v>
      </c>
      <c r="L31" t="s">
        <v>36</v>
      </c>
      <c r="M31" t="s">
        <v>112</v>
      </c>
    </row>
    <row r="32" spans="1:13" x14ac:dyDescent="0.25">
      <c r="A32">
        <v>31</v>
      </c>
      <c r="B32" t="s">
        <v>13</v>
      </c>
      <c r="C32" t="s">
        <v>23</v>
      </c>
      <c r="E32" t="s">
        <v>24</v>
      </c>
      <c r="F32" t="s">
        <v>16</v>
      </c>
      <c r="G32" t="s">
        <v>39</v>
      </c>
      <c r="H32" t="s">
        <v>113</v>
      </c>
      <c r="I32" t="s">
        <v>31</v>
      </c>
      <c r="J32" t="s">
        <v>20</v>
      </c>
      <c r="K32" t="s">
        <v>21</v>
      </c>
      <c r="L32" t="s">
        <v>21</v>
      </c>
    </row>
    <row r="33" spans="1:13" x14ac:dyDescent="0.25">
      <c r="A33">
        <v>32</v>
      </c>
      <c r="B33" t="s">
        <v>13</v>
      </c>
      <c r="C33" t="s">
        <v>56</v>
      </c>
      <c r="D33" t="s">
        <v>114</v>
      </c>
      <c r="E33" t="s">
        <v>15</v>
      </c>
      <c r="F33" t="s">
        <v>51</v>
      </c>
      <c r="G33" t="s">
        <v>39</v>
      </c>
      <c r="H33" t="s">
        <v>115</v>
      </c>
      <c r="I33" t="s">
        <v>19</v>
      </c>
      <c r="J33" t="s">
        <v>20</v>
      </c>
      <c r="K33" t="s">
        <v>21</v>
      </c>
      <c r="L33" t="s">
        <v>36</v>
      </c>
      <c r="M33" t="s">
        <v>116</v>
      </c>
    </row>
    <row r="34" spans="1:13" x14ac:dyDescent="0.25">
      <c r="A34">
        <v>33</v>
      </c>
      <c r="B34" t="s">
        <v>13</v>
      </c>
      <c r="C34" t="s">
        <v>38</v>
      </c>
      <c r="E34" t="s">
        <v>15</v>
      </c>
      <c r="F34" t="s">
        <v>73</v>
      </c>
      <c r="G34" t="s">
        <v>34</v>
      </c>
      <c r="I34" t="s">
        <v>21</v>
      </c>
      <c r="J34" t="s">
        <v>26</v>
      </c>
      <c r="K34" t="s">
        <v>26</v>
      </c>
      <c r="L34" t="s">
        <v>26</v>
      </c>
    </row>
    <row r="35" spans="1:13" x14ac:dyDescent="0.25">
      <c r="A35">
        <v>34</v>
      </c>
      <c r="B35" t="s">
        <v>13</v>
      </c>
      <c r="C35" t="s">
        <v>56</v>
      </c>
      <c r="E35" t="s">
        <v>24</v>
      </c>
      <c r="F35" t="s">
        <v>76</v>
      </c>
      <c r="G35" t="s">
        <v>117</v>
      </c>
      <c r="I35" t="s">
        <v>21</v>
      </c>
      <c r="J35" t="s">
        <v>26</v>
      </c>
      <c r="K35" t="s">
        <v>26</v>
      </c>
      <c r="L35" t="s">
        <v>26</v>
      </c>
    </row>
    <row r="36" spans="1:13" x14ac:dyDescent="0.25">
      <c r="A36">
        <v>35</v>
      </c>
      <c r="B36" t="s">
        <v>13</v>
      </c>
      <c r="C36" t="s">
        <v>32</v>
      </c>
      <c r="E36" t="s">
        <v>28</v>
      </c>
      <c r="F36" t="s">
        <v>29</v>
      </c>
      <c r="G36" t="s">
        <v>34</v>
      </c>
      <c r="I36" t="s">
        <v>118</v>
      </c>
      <c r="J36" t="s">
        <v>20</v>
      </c>
      <c r="K36" t="s">
        <v>26</v>
      </c>
      <c r="L36" t="s">
        <v>26</v>
      </c>
    </row>
    <row r="37" spans="1:13" x14ac:dyDescent="0.25">
      <c r="A37">
        <v>36</v>
      </c>
      <c r="B37" t="s">
        <v>13</v>
      </c>
      <c r="C37" t="s">
        <v>71</v>
      </c>
      <c r="E37" t="s">
        <v>15</v>
      </c>
      <c r="F37" t="s">
        <v>54</v>
      </c>
      <c r="G37" t="s">
        <v>39</v>
      </c>
      <c r="I37" t="s">
        <v>19</v>
      </c>
      <c r="J37" t="s">
        <v>20</v>
      </c>
      <c r="K37" t="s">
        <v>21</v>
      </c>
      <c r="L37" t="s">
        <v>21</v>
      </c>
    </row>
    <row r="38" spans="1:13" x14ac:dyDescent="0.25">
      <c r="A38">
        <v>37</v>
      </c>
      <c r="B38" t="s">
        <v>13</v>
      </c>
      <c r="C38" t="s">
        <v>59</v>
      </c>
      <c r="E38" t="s">
        <v>24</v>
      </c>
      <c r="F38" t="s">
        <v>16</v>
      </c>
      <c r="G38" t="s">
        <v>17</v>
      </c>
      <c r="H38" t="s">
        <v>119</v>
      </c>
      <c r="I38" t="s">
        <v>21</v>
      </c>
      <c r="J38" t="s">
        <v>20</v>
      </c>
      <c r="K38" t="s">
        <v>21</v>
      </c>
      <c r="L38" t="s">
        <v>26</v>
      </c>
      <c r="M38" t="s">
        <v>120</v>
      </c>
    </row>
    <row r="39" spans="1:13" x14ac:dyDescent="0.25">
      <c r="A39">
        <v>38</v>
      </c>
      <c r="B39" t="s">
        <v>13</v>
      </c>
      <c r="C39" t="s">
        <v>53</v>
      </c>
      <c r="D39" t="s">
        <v>121</v>
      </c>
      <c r="E39" t="s">
        <v>28</v>
      </c>
      <c r="F39" t="s">
        <v>16</v>
      </c>
      <c r="G39" t="s">
        <v>34</v>
      </c>
      <c r="H39" t="s">
        <v>122</v>
      </c>
      <c r="I39" t="s">
        <v>19</v>
      </c>
      <c r="J39" t="s">
        <v>20</v>
      </c>
      <c r="K39" t="s">
        <v>21</v>
      </c>
      <c r="L39" t="s">
        <v>21</v>
      </c>
    </row>
    <row r="40" spans="1:13" x14ac:dyDescent="0.25">
      <c r="A40">
        <v>39</v>
      </c>
      <c r="B40" t="s">
        <v>13</v>
      </c>
      <c r="C40" t="s">
        <v>123</v>
      </c>
      <c r="E40" t="s">
        <v>15</v>
      </c>
      <c r="F40" t="s">
        <v>16</v>
      </c>
      <c r="G40" t="s">
        <v>17</v>
      </c>
      <c r="H40" t="s">
        <v>124</v>
      </c>
      <c r="I40" t="s">
        <v>19</v>
      </c>
      <c r="J40" t="s">
        <v>20</v>
      </c>
      <c r="K40" t="s">
        <v>26</v>
      </c>
      <c r="L40" t="s">
        <v>26</v>
      </c>
    </row>
    <row r="41" spans="1:13" x14ac:dyDescent="0.25">
      <c r="A41">
        <v>40</v>
      </c>
      <c r="B41" t="s">
        <v>13</v>
      </c>
      <c r="C41" t="s">
        <v>42</v>
      </c>
      <c r="E41" t="s">
        <v>15</v>
      </c>
      <c r="F41" t="s">
        <v>54</v>
      </c>
      <c r="G41" t="s">
        <v>39</v>
      </c>
      <c r="I41" t="s">
        <v>19</v>
      </c>
      <c r="J41" t="s">
        <v>20</v>
      </c>
      <c r="K41" t="s">
        <v>35</v>
      </c>
      <c r="L41" t="s">
        <v>36</v>
      </c>
      <c r="M41" t="s">
        <v>125</v>
      </c>
    </row>
    <row r="42" spans="1:13" x14ac:dyDescent="0.25">
      <c r="A42">
        <v>41</v>
      </c>
      <c r="B42" t="s">
        <v>13</v>
      </c>
      <c r="C42" t="s">
        <v>126</v>
      </c>
      <c r="E42" t="s">
        <v>15</v>
      </c>
      <c r="F42" t="s">
        <v>127</v>
      </c>
      <c r="G42" t="s">
        <v>17</v>
      </c>
      <c r="H42" t="s">
        <v>128</v>
      </c>
      <c r="I42" t="s">
        <v>21</v>
      </c>
      <c r="J42" t="s">
        <v>20</v>
      </c>
      <c r="K42" t="s">
        <v>26</v>
      </c>
      <c r="L42" t="s">
        <v>21</v>
      </c>
    </row>
    <row r="43" spans="1:13" x14ac:dyDescent="0.25">
      <c r="A43">
        <v>42</v>
      </c>
      <c r="B43" t="s">
        <v>13</v>
      </c>
      <c r="C43" t="s">
        <v>129</v>
      </c>
      <c r="E43" t="s">
        <v>15</v>
      </c>
      <c r="F43" t="s">
        <v>29</v>
      </c>
      <c r="G43" t="s">
        <v>39</v>
      </c>
      <c r="I43" t="s">
        <v>19</v>
      </c>
      <c r="J43" t="s">
        <v>26</v>
      </c>
      <c r="K43" t="s">
        <v>26</v>
      </c>
      <c r="L43" t="s">
        <v>26</v>
      </c>
    </row>
    <row r="44" spans="1:13" ht="135" x14ac:dyDescent="0.25">
      <c r="A44">
        <v>43</v>
      </c>
      <c r="B44" t="s">
        <v>13</v>
      </c>
      <c r="C44" t="s">
        <v>38</v>
      </c>
      <c r="D44" t="s">
        <v>130</v>
      </c>
      <c r="E44" t="s">
        <v>28</v>
      </c>
      <c r="F44" t="s">
        <v>54</v>
      </c>
      <c r="G44" t="s">
        <v>17</v>
      </c>
      <c r="H44" t="s">
        <v>131</v>
      </c>
      <c r="I44" t="s">
        <v>21</v>
      </c>
      <c r="J44" t="s">
        <v>26</v>
      </c>
      <c r="K44" t="s">
        <v>26</v>
      </c>
      <c r="L44" t="s">
        <v>26</v>
      </c>
      <c r="M44" s="1" t="s">
        <v>132</v>
      </c>
    </row>
    <row r="45" spans="1:13" x14ac:dyDescent="0.25">
      <c r="A45">
        <v>44</v>
      </c>
      <c r="B45" t="s">
        <v>13</v>
      </c>
      <c r="C45" t="s">
        <v>71</v>
      </c>
      <c r="D45" t="s">
        <v>133</v>
      </c>
      <c r="E45" t="s">
        <v>24</v>
      </c>
      <c r="F45" t="s">
        <v>134</v>
      </c>
      <c r="G45" t="s">
        <v>117</v>
      </c>
      <c r="H45" t="s">
        <v>135</v>
      </c>
      <c r="I45" t="s">
        <v>21</v>
      </c>
      <c r="J45" t="s">
        <v>20</v>
      </c>
      <c r="K45" t="s">
        <v>21</v>
      </c>
      <c r="L45" t="s">
        <v>21</v>
      </c>
      <c r="M45" t="s">
        <v>136</v>
      </c>
    </row>
    <row r="46" spans="1:13" x14ac:dyDescent="0.25">
      <c r="A46">
        <v>45</v>
      </c>
      <c r="B46" t="s">
        <v>13</v>
      </c>
      <c r="C46" t="s">
        <v>59</v>
      </c>
      <c r="D46" t="s">
        <v>137</v>
      </c>
      <c r="E46" t="s">
        <v>24</v>
      </c>
      <c r="F46" t="s">
        <v>16</v>
      </c>
      <c r="G46" t="s">
        <v>117</v>
      </c>
      <c r="I46" t="s">
        <v>21</v>
      </c>
      <c r="J46" t="s">
        <v>26</v>
      </c>
      <c r="K46" t="s">
        <v>35</v>
      </c>
      <c r="L46" t="s">
        <v>36</v>
      </c>
      <c r="M46" t="s">
        <v>138</v>
      </c>
    </row>
    <row r="47" spans="1:13" x14ac:dyDescent="0.25">
      <c r="A47">
        <v>46</v>
      </c>
      <c r="B47" t="s">
        <v>13</v>
      </c>
      <c r="C47" t="s">
        <v>59</v>
      </c>
      <c r="D47" t="s">
        <v>139</v>
      </c>
      <c r="E47" t="s">
        <v>28</v>
      </c>
      <c r="F47" t="s">
        <v>54</v>
      </c>
      <c r="G47" t="s">
        <v>117</v>
      </c>
      <c r="I47" t="s">
        <v>31</v>
      </c>
      <c r="J47" t="s">
        <v>20</v>
      </c>
      <c r="K47" t="s">
        <v>21</v>
      </c>
      <c r="L47" t="s">
        <v>21</v>
      </c>
    </row>
    <row r="48" spans="1:13" ht="75" x14ac:dyDescent="0.25">
      <c r="A48">
        <v>47</v>
      </c>
      <c r="B48" t="s">
        <v>13</v>
      </c>
      <c r="C48" t="s">
        <v>140</v>
      </c>
      <c r="E48" t="s">
        <v>15</v>
      </c>
      <c r="F48" t="s">
        <v>54</v>
      </c>
      <c r="G48" t="s">
        <v>17</v>
      </c>
      <c r="I48" t="s">
        <v>19</v>
      </c>
      <c r="J48" t="s">
        <v>20</v>
      </c>
      <c r="K48" t="s">
        <v>35</v>
      </c>
      <c r="L48" t="s">
        <v>26</v>
      </c>
      <c r="M48" s="1" t="s">
        <v>141</v>
      </c>
    </row>
    <row r="49" spans="1:13" ht="45" x14ac:dyDescent="0.25">
      <c r="A49">
        <v>48</v>
      </c>
      <c r="B49" t="s">
        <v>90</v>
      </c>
      <c r="C49" t="s">
        <v>91</v>
      </c>
      <c r="D49" t="s">
        <v>142</v>
      </c>
      <c r="E49" t="s">
        <v>24</v>
      </c>
      <c r="F49" t="s">
        <v>16</v>
      </c>
      <c r="G49" t="s">
        <v>17</v>
      </c>
      <c r="H49" s="1" t="s">
        <v>143</v>
      </c>
      <c r="I49" t="s">
        <v>19</v>
      </c>
      <c r="J49" t="s">
        <v>20</v>
      </c>
      <c r="K49" t="s">
        <v>26</v>
      </c>
      <c r="L49" t="s">
        <v>26</v>
      </c>
    </row>
    <row r="50" spans="1:13" x14ac:dyDescent="0.25">
      <c r="A50">
        <v>49</v>
      </c>
      <c r="B50" t="s">
        <v>13</v>
      </c>
      <c r="C50" t="s">
        <v>14</v>
      </c>
      <c r="D50" t="s">
        <v>144</v>
      </c>
      <c r="E50" t="s">
        <v>15</v>
      </c>
      <c r="F50" t="s">
        <v>54</v>
      </c>
      <c r="G50" t="s">
        <v>17</v>
      </c>
      <c r="H50" t="s">
        <v>145</v>
      </c>
      <c r="I50" t="s">
        <v>19</v>
      </c>
      <c r="J50" t="s">
        <v>20</v>
      </c>
      <c r="K50" t="s">
        <v>26</v>
      </c>
      <c r="L50" t="s">
        <v>26</v>
      </c>
    </row>
    <row r="51" spans="1:13" x14ac:dyDescent="0.25">
      <c r="A51">
        <v>50</v>
      </c>
      <c r="B51" t="s">
        <v>13</v>
      </c>
      <c r="C51" t="s">
        <v>59</v>
      </c>
      <c r="D51" t="s">
        <v>146</v>
      </c>
      <c r="E51" t="s">
        <v>28</v>
      </c>
      <c r="F51" t="s">
        <v>51</v>
      </c>
      <c r="G51" t="s">
        <v>34</v>
      </c>
      <c r="I51" t="s">
        <v>21</v>
      </c>
      <c r="J51" t="s">
        <v>26</v>
      </c>
      <c r="K51" t="s">
        <v>26</v>
      </c>
      <c r="L51" t="s">
        <v>26</v>
      </c>
    </row>
    <row r="52" spans="1:13" x14ac:dyDescent="0.25">
      <c r="A52">
        <v>51</v>
      </c>
      <c r="B52" t="s">
        <v>90</v>
      </c>
      <c r="C52" t="s">
        <v>91</v>
      </c>
      <c r="D52" t="s">
        <v>147</v>
      </c>
      <c r="E52" t="s">
        <v>15</v>
      </c>
      <c r="F52" t="s">
        <v>51</v>
      </c>
      <c r="G52" t="s">
        <v>34</v>
      </c>
      <c r="I52" t="s">
        <v>21</v>
      </c>
      <c r="J52" t="s">
        <v>20</v>
      </c>
      <c r="K52" t="s">
        <v>21</v>
      </c>
      <c r="L52" t="s">
        <v>21</v>
      </c>
    </row>
    <row r="53" spans="1:13" x14ac:dyDescent="0.25">
      <c r="A53">
        <v>52</v>
      </c>
      <c r="B53" t="s">
        <v>13</v>
      </c>
      <c r="C53" t="s">
        <v>14</v>
      </c>
      <c r="D53" t="s">
        <v>148</v>
      </c>
      <c r="E53" t="s">
        <v>28</v>
      </c>
      <c r="F53" t="s">
        <v>51</v>
      </c>
      <c r="G53" t="s">
        <v>39</v>
      </c>
      <c r="I53" t="s">
        <v>21</v>
      </c>
      <c r="J53" t="s">
        <v>20</v>
      </c>
      <c r="K53" t="s">
        <v>21</v>
      </c>
      <c r="L53" t="s">
        <v>26</v>
      </c>
      <c r="M53" t="s">
        <v>149</v>
      </c>
    </row>
    <row r="54" spans="1:13" x14ac:dyDescent="0.25">
      <c r="A54">
        <v>53</v>
      </c>
      <c r="B54" t="s">
        <v>13</v>
      </c>
      <c r="C54" t="s">
        <v>91</v>
      </c>
      <c r="E54" t="s">
        <v>24</v>
      </c>
      <c r="F54" t="s">
        <v>16</v>
      </c>
      <c r="G54" t="s">
        <v>34</v>
      </c>
      <c r="I54" t="s">
        <v>19</v>
      </c>
      <c r="J54" t="s">
        <v>20</v>
      </c>
      <c r="K54" t="s">
        <v>21</v>
      </c>
      <c r="L54" t="s">
        <v>36</v>
      </c>
    </row>
    <row r="55" spans="1:13" ht="45" x14ac:dyDescent="0.25">
      <c r="A55">
        <v>54</v>
      </c>
      <c r="B55" t="s">
        <v>13</v>
      </c>
      <c r="C55" t="s">
        <v>56</v>
      </c>
      <c r="D55" t="s">
        <v>150</v>
      </c>
      <c r="E55" t="s">
        <v>15</v>
      </c>
      <c r="F55" t="s">
        <v>76</v>
      </c>
      <c r="G55" t="s">
        <v>17</v>
      </c>
      <c r="H55" t="s">
        <v>151</v>
      </c>
      <c r="I55" t="s">
        <v>19</v>
      </c>
      <c r="J55" t="s">
        <v>20</v>
      </c>
      <c r="K55" t="s">
        <v>26</v>
      </c>
      <c r="L55" t="s">
        <v>26</v>
      </c>
      <c r="M55" s="1" t="s">
        <v>152</v>
      </c>
    </row>
    <row r="56" spans="1:13" x14ac:dyDescent="0.25">
      <c r="A56">
        <v>55</v>
      </c>
      <c r="B56" t="s">
        <v>13</v>
      </c>
      <c r="C56" t="s">
        <v>50</v>
      </c>
      <c r="D56" t="s">
        <v>153</v>
      </c>
      <c r="E56" t="s">
        <v>24</v>
      </c>
      <c r="F56" t="s">
        <v>16</v>
      </c>
      <c r="G56" t="s">
        <v>34</v>
      </c>
      <c r="H56" t="s">
        <v>154</v>
      </c>
      <c r="I56" t="s">
        <v>21</v>
      </c>
      <c r="J56" t="s">
        <v>26</v>
      </c>
      <c r="K56" t="s">
        <v>21</v>
      </c>
      <c r="L56" t="s">
        <v>36</v>
      </c>
      <c r="M56" t="s">
        <v>155</v>
      </c>
    </row>
    <row r="57" spans="1:13" x14ac:dyDescent="0.25">
      <c r="A57">
        <v>56</v>
      </c>
      <c r="B57" t="s">
        <v>13</v>
      </c>
      <c r="C57" t="s">
        <v>156</v>
      </c>
      <c r="E57" t="s">
        <v>24</v>
      </c>
      <c r="F57" t="s">
        <v>16</v>
      </c>
      <c r="G57" t="s">
        <v>17</v>
      </c>
      <c r="I57" t="s">
        <v>31</v>
      </c>
      <c r="J57" t="s">
        <v>20</v>
      </c>
      <c r="K57" t="s">
        <v>21</v>
      </c>
      <c r="L57" t="s">
        <v>26</v>
      </c>
    </row>
    <row r="58" spans="1:13" x14ac:dyDescent="0.25">
      <c r="A58">
        <v>57</v>
      </c>
      <c r="B58" t="s">
        <v>13</v>
      </c>
      <c r="C58" t="s">
        <v>42</v>
      </c>
      <c r="E58" t="s">
        <v>24</v>
      </c>
      <c r="F58" t="s">
        <v>73</v>
      </c>
      <c r="G58" t="s">
        <v>117</v>
      </c>
      <c r="H58" t="s">
        <v>157</v>
      </c>
      <c r="I58" t="s">
        <v>21</v>
      </c>
      <c r="J58" t="s">
        <v>26</v>
      </c>
      <c r="K58" t="s">
        <v>21</v>
      </c>
      <c r="L58" t="s">
        <v>21</v>
      </c>
    </row>
    <row r="59" spans="1:13" x14ac:dyDescent="0.25">
      <c r="A59">
        <v>58</v>
      </c>
      <c r="B59" t="s">
        <v>13</v>
      </c>
      <c r="C59" t="s">
        <v>50</v>
      </c>
      <c r="D59" t="s">
        <v>158</v>
      </c>
      <c r="E59" t="s">
        <v>28</v>
      </c>
      <c r="F59" t="s">
        <v>134</v>
      </c>
      <c r="G59" t="s">
        <v>34</v>
      </c>
      <c r="H59" t="s">
        <v>159</v>
      </c>
      <c r="I59" t="s">
        <v>21</v>
      </c>
      <c r="J59" t="s">
        <v>26</v>
      </c>
      <c r="K59" t="s">
        <v>26</v>
      </c>
      <c r="L59" t="s">
        <v>26</v>
      </c>
    </row>
    <row r="60" spans="1:13" x14ac:dyDescent="0.25">
      <c r="A60">
        <v>59</v>
      </c>
      <c r="B60" t="s">
        <v>13</v>
      </c>
      <c r="C60" t="s">
        <v>59</v>
      </c>
      <c r="E60" t="s">
        <v>15</v>
      </c>
      <c r="F60" t="s">
        <v>54</v>
      </c>
      <c r="G60" t="s">
        <v>117</v>
      </c>
      <c r="I60" t="s">
        <v>21</v>
      </c>
      <c r="J60" t="s">
        <v>20</v>
      </c>
      <c r="K60" t="s">
        <v>21</v>
      </c>
      <c r="L60" t="s">
        <v>21</v>
      </c>
    </row>
    <row r="61" spans="1:13" x14ac:dyDescent="0.25">
      <c r="A61">
        <v>60</v>
      </c>
      <c r="B61" t="s">
        <v>13</v>
      </c>
      <c r="C61" t="s">
        <v>59</v>
      </c>
      <c r="D61" t="s">
        <v>160</v>
      </c>
      <c r="E61" t="s">
        <v>24</v>
      </c>
      <c r="F61" t="s">
        <v>54</v>
      </c>
      <c r="G61" t="s">
        <v>17</v>
      </c>
      <c r="H61" t="s">
        <v>161</v>
      </c>
      <c r="I61" t="s">
        <v>21</v>
      </c>
      <c r="J61" t="s">
        <v>26</v>
      </c>
      <c r="K61" t="s">
        <v>21</v>
      </c>
      <c r="L61" t="s">
        <v>36</v>
      </c>
      <c r="M61" t="s">
        <v>162</v>
      </c>
    </row>
    <row r="62" spans="1:13" x14ac:dyDescent="0.25">
      <c r="A62">
        <v>61</v>
      </c>
      <c r="B62" t="s">
        <v>13</v>
      </c>
      <c r="C62" t="s">
        <v>42</v>
      </c>
      <c r="D62" t="s">
        <v>163</v>
      </c>
      <c r="E62" t="s">
        <v>24</v>
      </c>
      <c r="F62" t="s">
        <v>73</v>
      </c>
      <c r="G62" t="s">
        <v>39</v>
      </c>
      <c r="H62" t="s">
        <v>164</v>
      </c>
      <c r="I62" t="s">
        <v>21</v>
      </c>
      <c r="J62" t="s">
        <v>20</v>
      </c>
      <c r="K62" t="s">
        <v>26</v>
      </c>
      <c r="L62" t="s">
        <v>26</v>
      </c>
    </row>
    <row r="63" spans="1:13" x14ac:dyDescent="0.25">
      <c r="A63">
        <v>62</v>
      </c>
      <c r="B63" t="s">
        <v>13</v>
      </c>
      <c r="C63" t="s">
        <v>56</v>
      </c>
      <c r="D63" t="s">
        <v>165</v>
      </c>
      <c r="E63" t="s">
        <v>15</v>
      </c>
      <c r="F63" t="s">
        <v>29</v>
      </c>
      <c r="G63" t="s">
        <v>17</v>
      </c>
      <c r="H63" t="s">
        <v>166</v>
      </c>
      <c r="I63" t="s">
        <v>19</v>
      </c>
      <c r="J63" t="s">
        <v>20</v>
      </c>
      <c r="K63" t="s">
        <v>21</v>
      </c>
      <c r="L63" t="s">
        <v>36</v>
      </c>
      <c r="M63" t="s">
        <v>167</v>
      </c>
    </row>
    <row r="64" spans="1:13" x14ac:dyDescent="0.25">
      <c r="A64">
        <v>63</v>
      </c>
      <c r="B64" t="s">
        <v>13</v>
      </c>
      <c r="C64" t="s">
        <v>56</v>
      </c>
      <c r="D64" t="s">
        <v>168</v>
      </c>
      <c r="E64" t="s">
        <v>24</v>
      </c>
      <c r="F64" t="s">
        <v>16</v>
      </c>
      <c r="G64" t="s">
        <v>17</v>
      </c>
      <c r="H64" t="s">
        <v>169</v>
      </c>
      <c r="I64" t="s">
        <v>21</v>
      </c>
      <c r="J64" t="s">
        <v>20</v>
      </c>
      <c r="K64" t="s">
        <v>26</v>
      </c>
      <c r="L64" t="s">
        <v>26</v>
      </c>
      <c r="M64" t="s">
        <v>170</v>
      </c>
    </row>
    <row r="65" spans="1:13" x14ac:dyDescent="0.25">
      <c r="A65">
        <v>64</v>
      </c>
      <c r="B65" t="s">
        <v>13</v>
      </c>
      <c r="C65" t="s">
        <v>59</v>
      </c>
      <c r="D65" t="s">
        <v>171</v>
      </c>
      <c r="E65" t="s">
        <v>24</v>
      </c>
      <c r="F65" t="s">
        <v>43</v>
      </c>
      <c r="G65" t="s">
        <v>39</v>
      </c>
      <c r="H65" t="s">
        <v>172</v>
      </c>
      <c r="I65" t="s">
        <v>21</v>
      </c>
      <c r="J65" t="s">
        <v>26</v>
      </c>
      <c r="K65" t="s">
        <v>26</v>
      </c>
      <c r="L65" t="s">
        <v>26</v>
      </c>
    </row>
    <row r="66" spans="1:13" x14ac:dyDescent="0.25">
      <c r="A66">
        <v>65</v>
      </c>
      <c r="B66" t="s">
        <v>13</v>
      </c>
      <c r="C66" t="s">
        <v>59</v>
      </c>
      <c r="E66" t="s">
        <v>24</v>
      </c>
      <c r="F66" t="s">
        <v>16</v>
      </c>
      <c r="G66" t="s">
        <v>34</v>
      </c>
      <c r="I66" t="s">
        <v>21</v>
      </c>
      <c r="J66" t="s">
        <v>20</v>
      </c>
      <c r="K66" t="s">
        <v>21</v>
      </c>
      <c r="L66" t="s">
        <v>21</v>
      </c>
    </row>
    <row r="67" spans="1:13" x14ac:dyDescent="0.25">
      <c r="A67">
        <v>66</v>
      </c>
      <c r="B67" t="s">
        <v>90</v>
      </c>
      <c r="C67" t="s">
        <v>91</v>
      </c>
      <c r="D67" t="s">
        <v>173</v>
      </c>
      <c r="E67" t="s">
        <v>28</v>
      </c>
      <c r="F67" t="s">
        <v>51</v>
      </c>
      <c r="G67" t="s">
        <v>39</v>
      </c>
      <c r="H67" t="s">
        <v>174</v>
      </c>
      <c r="I67" t="s">
        <v>21</v>
      </c>
      <c r="J67" t="s">
        <v>26</v>
      </c>
      <c r="K67" t="s">
        <v>21</v>
      </c>
      <c r="L67" t="s">
        <v>26</v>
      </c>
    </row>
    <row r="68" spans="1:13" x14ac:dyDescent="0.25">
      <c r="A68">
        <v>67</v>
      </c>
      <c r="B68" t="s">
        <v>13</v>
      </c>
      <c r="C68" t="s">
        <v>65</v>
      </c>
      <c r="D68" t="s">
        <v>175</v>
      </c>
      <c r="E68" t="s">
        <v>28</v>
      </c>
      <c r="F68" t="s">
        <v>29</v>
      </c>
      <c r="G68" t="s">
        <v>17</v>
      </c>
      <c r="H68" t="s">
        <v>176</v>
      </c>
      <c r="I68" t="s">
        <v>31</v>
      </c>
      <c r="J68" t="s">
        <v>20</v>
      </c>
      <c r="K68" t="s">
        <v>26</v>
      </c>
      <c r="L68" t="s">
        <v>21</v>
      </c>
      <c r="M68" t="s">
        <v>177</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19"/>
  <sheetViews>
    <sheetView workbookViewId="0">
      <pane ySplit="1" topLeftCell="A2" activePane="bottomLeft" state="frozen"/>
      <selection pane="bottomLeft" activeCell="A119" sqref="A119"/>
    </sheetView>
  </sheetViews>
  <sheetFormatPr defaultRowHeight="15" x14ac:dyDescent="0.25"/>
  <cols>
    <col min="1" max="1" width="48.7109375" customWidth="1"/>
    <col min="2" max="2" width="12.5703125" style="10" customWidth="1"/>
    <col min="3" max="3" width="9.140625" style="10"/>
    <col min="4" max="4" width="3.28515625" style="10" customWidth="1"/>
    <col min="5" max="6" width="9.140625" style="10"/>
  </cols>
  <sheetData>
    <row r="1" spans="1:6" x14ac:dyDescent="0.25">
      <c r="B1" s="10" t="s">
        <v>181</v>
      </c>
      <c r="C1" s="10" t="s">
        <v>196</v>
      </c>
      <c r="E1" s="10" t="s">
        <v>182</v>
      </c>
      <c r="F1" s="10" t="s">
        <v>197</v>
      </c>
    </row>
    <row r="2" spans="1:6" x14ac:dyDescent="0.25">
      <c r="A2" s="8" t="s">
        <v>2</v>
      </c>
      <c r="B2" s="8"/>
      <c r="C2" s="8"/>
      <c r="D2" s="8"/>
      <c r="E2" s="8"/>
      <c r="F2" s="8"/>
    </row>
    <row r="3" spans="1:6" x14ac:dyDescent="0.25">
      <c r="A3" t="s">
        <v>23</v>
      </c>
      <c r="B3" s="10">
        <f>3+2+4+4+6+3+5+1+4+3</f>
        <v>35</v>
      </c>
      <c r="C3" s="11">
        <f>B3/$B$13</f>
        <v>0.22875816993464052</v>
      </c>
      <c r="D3" s="13"/>
      <c r="E3" s="10">
        <v>0</v>
      </c>
      <c r="F3" s="11">
        <f>E3/$E$13</f>
        <v>0</v>
      </c>
    </row>
    <row r="4" spans="1:6" x14ac:dyDescent="0.25">
      <c r="A4" t="s">
        <v>183</v>
      </c>
      <c r="B4" s="10">
        <f>2+4+3+3</f>
        <v>12</v>
      </c>
      <c r="C4" s="11">
        <f t="shared" ref="C4:C12" si="0">B4/$B$13</f>
        <v>7.8431372549019607E-2</v>
      </c>
      <c r="D4" s="13"/>
      <c r="E4" s="10">
        <v>0</v>
      </c>
      <c r="F4" s="11">
        <f t="shared" ref="F4:F12" si="1">E4/$E$13</f>
        <v>0</v>
      </c>
    </row>
    <row r="5" spans="1:6" x14ac:dyDescent="0.25">
      <c r="A5" t="s">
        <v>184</v>
      </c>
      <c r="B5" s="10">
        <v>43</v>
      </c>
      <c r="C5" s="11">
        <f t="shared" si="0"/>
        <v>0.28104575163398693</v>
      </c>
      <c r="D5" s="13"/>
      <c r="E5" s="10">
        <v>4</v>
      </c>
      <c r="F5" s="11">
        <f t="shared" si="1"/>
        <v>1</v>
      </c>
    </row>
    <row r="6" spans="1:6" x14ac:dyDescent="0.25">
      <c r="A6" t="s">
        <v>71</v>
      </c>
      <c r="B6" s="10">
        <f>12+6+3+5+1+4+1+1+4+3+1+5</f>
        <v>46</v>
      </c>
      <c r="C6" s="11">
        <f t="shared" si="0"/>
        <v>0.30065359477124182</v>
      </c>
      <c r="D6" s="13"/>
      <c r="E6" s="10">
        <v>0</v>
      </c>
      <c r="F6" s="11">
        <f t="shared" si="1"/>
        <v>0</v>
      </c>
    </row>
    <row r="7" spans="1:6" x14ac:dyDescent="0.25">
      <c r="A7" t="s">
        <v>156</v>
      </c>
      <c r="B7" s="10">
        <v>15</v>
      </c>
      <c r="C7" s="11">
        <f t="shared" si="0"/>
        <v>9.8039215686274508E-2</v>
      </c>
      <c r="D7" s="13"/>
      <c r="E7" s="10">
        <v>0</v>
      </c>
      <c r="F7" s="11">
        <f t="shared" si="1"/>
        <v>0</v>
      </c>
    </row>
    <row r="8" spans="1:6" x14ac:dyDescent="0.25">
      <c r="A8" t="s">
        <v>185</v>
      </c>
      <c r="B8" s="10">
        <v>1</v>
      </c>
      <c r="C8" s="11">
        <f t="shared" si="0"/>
        <v>6.5359477124183009E-3</v>
      </c>
      <c r="D8" s="13"/>
      <c r="E8" s="10">
        <v>0</v>
      </c>
      <c r="F8" s="11">
        <f t="shared" si="1"/>
        <v>0</v>
      </c>
    </row>
    <row r="9" spans="1:6" x14ac:dyDescent="0.25">
      <c r="A9" t="s">
        <v>186</v>
      </c>
      <c r="B9" s="10">
        <v>1</v>
      </c>
      <c r="C9" s="11">
        <f t="shared" si="0"/>
        <v>6.5359477124183009E-3</v>
      </c>
      <c r="D9" s="13"/>
      <c r="E9" s="10">
        <v>0</v>
      </c>
      <c r="F9" s="11">
        <f t="shared" si="1"/>
        <v>0</v>
      </c>
    </row>
    <row r="10" spans="1:6" x14ac:dyDescent="0.25">
      <c r="A10" t="s">
        <v>187</v>
      </c>
      <c r="B10" s="10">
        <v>0</v>
      </c>
      <c r="C10" s="11">
        <f t="shared" si="0"/>
        <v>0</v>
      </c>
      <c r="D10" s="13"/>
      <c r="E10" s="10">
        <v>0</v>
      </c>
      <c r="F10" s="11">
        <f t="shared" si="1"/>
        <v>0</v>
      </c>
    </row>
    <row r="11" spans="1:6" x14ac:dyDescent="0.25">
      <c r="A11" t="s">
        <v>188</v>
      </c>
      <c r="B11" s="10">
        <v>0</v>
      </c>
      <c r="C11" s="11">
        <f t="shared" si="0"/>
        <v>0</v>
      </c>
      <c r="D11" s="13"/>
      <c r="E11" s="10">
        <v>0</v>
      </c>
      <c r="F11" s="11">
        <f t="shared" si="1"/>
        <v>0</v>
      </c>
    </row>
    <row r="12" spans="1:6" x14ac:dyDescent="0.25">
      <c r="A12" t="s">
        <v>189</v>
      </c>
      <c r="B12" s="10">
        <v>0</v>
      </c>
      <c r="C12" s="11">
        <f t="shared" si="0"/>
        <v>0</v>
      </c>
      <c r="D12" s="13"/>
      <c r="E12" s="10">
        <v>0</v>
      </c>
      <c r="F12" s="11">
        <f t="shared" si="1"/>
        <v>0</v>
      </c>
    </row>
    <row r="13" spans="1:6" x14ac:dyDescent="0.25">
      <c r="A13" s="9" t="s">
        <v>190</v>
      </c>
      <c r="B13" s="10">
        <f>SUM(B3:B12)</f>
        <v>153</v>
      </c>
      <c r="D13" s="13"/>
      <c r="E13" s="10">
        <f>SUM(E3:E12)</f>
        <v>4</v>
      </c>
      <c r="F13" s="11"/>
    </row>
    <row r="14" spans="1:6" x14ac:dyDescent="0.25">
      <c r="F14" s="11"/>
    </row>
    <row r="15" spans="1:6" x14ac:dyDescent="0.25">
      <c r="A15" s="8" t="s">
        <v>4</v>
      </c>
      <c r="B15" s="8"/>
      <c r="C15" s="8"/>
      <c r="D15" s="8"/>
      <c r="E15" s="8"/>
      <c r="F15" s="12"/>
    </row>
    <row r="16" spans="1:6" x14ac:dyDescent="0.25">
      <c r="A16" t="s">
        <v>24</v>
      </c>
      <c r="B16" s="10">
        <v>67</v>
      </c>
      <c r="C16" s="11">
        <f>B16/$B$19</f>
        <v>0.60909090909090913</v>
      </c>
      <c r="D16" s="13"/>
      <c r="E16" s="10">
        <v>4</v>
      </c>
      <c r="F16" s="11">
        <f>E16/$E$19</f>
        <v>0.66666666666666663</v>
      </c>
    </row>
    <row r="17" spans="1:6" x14ac:dyDescent="0.25">
      <c r="A17" t="s">
        <v>191</v>
      </c>
      <c r="B17" s="10">
        <v>20</v>
      </c>
      <c r="C17" s="11">
        <f>B17/$B$19</f>
        <v>0.18181818181818182</v>
      </c>
      <c r="D17" s="13"/>
      <c r="E17" s="10">
        <v>1</v>
      </c>
      <c r="F17" s="11">
        <f>E17/$E$19</f>
        <v>0.16666666666666666</v>
      </c>
    </row>
    <row r="18" spans="1:6" x14ac:dyDescent="0.25">
      <c r="A18" t="s">
        <v>192</v>
      </c>
      <c r="B18" s="10">
        <v>23</v>
      </c>
      <c r="C18" s="11">
        <f>B18/$B$19</f>
        <v>0.20909090909090908</v>
      </c>
      <c r="D18" s="13"/>
      <c r="E18" s="10">
        <v>1</v>
      </c>
      <c r="F18" s="11">
        <f>E18/$E$19</f>
        <v>0.16666666666666666</v>
      </c>
    </row>
    <row r="19" spans="1:6" x14ac:dyDescent="0.25">
      <c r="A19" s="9" t="s">
        <v>190</v>
      </c>
      <c r="B19" s="10">
        <f>SUM(B16:B18)</f>
        <v>110</v>
      </c>
      <c r="D19" s="13"/>
      <c r="E19" s="10">
        <f>SUM(E16:E18)</f>
        <v>6</v>
      </c>
      <c r="F19" s="11"/>
    </row>
    <row r="20" spans="1:6" x14ac:dyDescent="0.25">
      <c r="F20" s="11"/>
    </row>
    <row r="21" spans="1:6" x14ac:dyDescent="0.25">
      <c r="A21" s="8" t="s">
        <v>5</v>
      </c>
      <c r="B21" s="8"/>
      <c r="C21" s="8"/>
      <c r="D21" s="8"/>
      <c r="E21" s="8"/>
      <c r="F21" s="12"/>
    </row>
    <row r="22" spans="1:6" x14ac:dyDescent="0.25">
      <c r="A22" t="s">
        <v>98</v>
      </c>
      <c r="B22" s="10">
        <v>40</v>
      </c>
      <c r="C22" s="11">
        <f>B22/$B$26</f>
        <v>0.24691358024691357</v>
      </c>
      <c r="D22" s="13"/>
      <c r="E22" s="10">
        <v>1</v>
      </c>
      <c r="F22" s="11">
        <f>E22/$E$26</f>
        <v>0.125</v>
      </c>
    </row>
    <row r="23" spans="1:6" x14ac:dyDescent="0.25">
      <c r="A23" t="s">
        <v>134</v>
      </c>
      <c r="B23" s="10">
        <f>2+3+10+1+1+3+11</f>
        <v>31</v>
      </c>
      <c r="C23" s="11">
        <f>B23/$B$26</f>
        <v>0.19135802469135801</v>
      </c>
      <c r="D23" s="13"/>
      <c r="E23" s="10">
        <v>1</v>
      </c>
      <c r="F23" s="11">
        <f>E23/$E$26</f>
        <v>0.125</v>
      </c>
    </row>
    <row r="24" spans="1:6" x14ac:dyDescent="0.25">
      <c r="A24" t="s">
        <v>33</v>
      </c>
      <c r="B24" s="10">
        <f>2+5+3+10+17+6+3+11</f>
        <v>57</v>
      </c>
      <c r="C24" s="11">
        <f>B24/$B$26</f>
        <v>0.35185185185185186</v>
      </c>
      <c r="D24" s="13"/>
      <c r="E24" s="10">
        <v>4</v>
      </c>
      <c r="F24" s="11">
        <f>E24/$E$26</f>
        <v>0.5</v>
      </c>
    </row>
    <row r="25" spans="1:6" x14ac:dyDescent="0.25">
      <c r="A25" t="s">
        <v>193</v>
      </c>
      <c r="B25" s="10">
        <f>5+10+1+6+1+11</f>
        <v>34</v>
      </c>
      <c r="C25" s="11">
        <f>B25/$B$26</f>
        <v>0.20987654320987653</v>
      </c>
      <c r="D25" s="13"/>
      <c r="E25" s="10">
        <v>2</v>
      </c>
      <c r="F25" s="11">
        <f>E25/$E$26</f>
        <v>0.25</v>
      </c>
    </row>
    <row r="26" spans="1:6" x14ac:dyDescent="0.25">
      <c r="A26" s="9" t="s">
        <v>190</v>
      </c>
      <c r="B26" s="10">
        <f>SUM(B22:B25)</f>
        <v>162</v>
      </c>
      <c r="D26" s="13"/>
      <c r="E26" s="10">
        <f>SUM(E22:E25)</f>
        <v>8</v>
      </c>
      <c r="F26" s="11"/>
    </row>
    <row r="27" spans="1:6" x14ac:dyDescent="0.25">
      <c r="F27" s="11"/>
    </row>
    <row r="28" spans="1:6" x14ac:dyDescent="0.25">
      <c r="A28" s="8" t="s">
        <v>6</v>
      </c>
      <c r="B28" s="8"/>
      <c r="C28" s="8"/>
      <c r="D28" s="8"/>
      <c r="E28" s="8"/>
      <c r="F28" s="12"/>
    </row>
    <row r="29" spans="1:6" x14ac:dyDescent="0.25">
      <c r="A29" t="s">
        <v>117</v>
      </c>
      <c r="B29" s="10">
        <v>6</v>
      </c>
      <c r="C29" s="11">
        <f>B29/$B$33</f>
        <v>9.5238095238095233E-2</v>
      </c>
      <c r="D29" s="13"/>
      <c r="E29" s="10">
        <v>0</v>
      </c>
      <c r="F29" s="11">
        <f>E29/$E$33</f>
        <v>0</v>
      </c>
    </row>
    <row r="30" spans="1:6" x14ac:dyDescent="0.25">
      <c r="A30" t="s">
        <v>34</v>
      </c>
      <c r="B30" s="10">
        <v>13</v>
      </c>
      <c r="C30" s="11">
        <f>B30/$B$33</f>
        <v>0.20634920634920634</v>
      </c>
      <c r="D30" s="13"/>
      <c r="E30" s="10">
        <v>2</v>
      </c>
      <c r="F30" s="11">
        <f>E30/$E$33</f>
        <v>0.5</v>
      </c>
    </row>
    <row r="31" spans="1:6" x14ac:dyDescent="0.25">
      <c r="A31" t="s">
        <v>39</v>
      </c>
      <c r="B31" s="10">
        <v>30</v>
      </c>
      <c r="C31" s="11">
        <f>B31/$B$33</f>
        <v>0.47619047619047616</v>
      </c>
      <c r="D31" s="13"/>
      <c r="E31" s="10">
        <v>1</v>
      </c>
      <c r="F31" s="11">
        <f>E31/$E$33</f>
        <v>0.25</v>
      </c>
    </row>
    <row r="32" spans="1:6" x14ac:dyDescent="0.25">
      <c r="A32" t="s">
        <v>17</v>
      </c>
      <c r="B32" s="10">
        <v>14</v>
      </c>
      <c r="C32" s="11">
        <f>B32/$B$33</f>
        <v>0.22222222222222221</v>
      </c>
      <c r="D32" s="13"/>
      <c r="E32" s="10">
        <v>1</v>
      </c>
      <c r="F32" s="11">
        <f>E32/$E$33</f>
        <v>0.25</v>
      </c>
    </row>
    <row r="33" spans="1:6" x14ac:dyDescent="0.25">
      <c r="A33" s="9" t="s">
        <v>190</v>
      </c>
      <c r="B33" s="10">
        <f>SUM(B29:B32)</f>
        <v>63</v>
      </c>
      <c r="D33" s="13"/>
      <c r="E33" s="10">
        <f>SUM(E29:E32)</f>
        <v>4</v>
      </c>
      <c r="F33" s="11"/>
    </row>
    <row r="34" spans="1:6" x14ac:dyDescent="0.25">
      <c r="F34" s="11"/>
    </row>
    <row r="35" spans="1:6" x14ac:dyDescent="0.25">
      <c r="A35" s="8" t="s">
        <v>8</v>
      </c>
      <c r="B35" s="8"/>
      <c r="C35" s="8"/>
      <c r="D35" s="8"/>
      <c r="E35" s="8"/>
      <c r="F35" s="12"/>
    </row>
    <row r="36" spans="1:6" x14ac:dyDescent="0.25">
      <c r="A36" t="s">
        <v>21</v>
      </c>
      <c r="B36" s="10">
        <v>30</v>
      </c>
      <c r="C36" s="11">
        <f>B36/$B$41</f>
        <v>0.47619047619047616</v>
      </c>
      <c r="D36" s="13"/>
      <c r="E36" s="10">
        <v>2</v>
      </c>
      <c r="F36" s="11">
        <f>E36/$E$41</f>
        <v>0.5</v>
      </c>
    </row>
    <row r="37" spans="1:6" x14ac:dyDescent="0.25">
      <c r="A37" t="s">
        <v>194</v>
      </c>
      <c r="B37" s="10">
        <v>0</v>
      </c>
      <c r="C37" s="11">
        <f>B37/$B$41</f>
        <v>0</v>
      </c>
      <c r="D37" s="13"/>
      <c r="E37" s="10">
        <v>0</v>
      </c>
      <c r="F37" s="11">
        <f>E37/$E$41</f>
        <v>0</v>
      </c>
    </row>
    <row r="38" spans="1:6" x14ac:dyDescent="0.25">
      <c r="A38" t="s">
        <v>118</v>
      </c>
      <c r="B38" s="10">
        <v>1</v>
      </c>
      <c r="C38" s="11">
        <f>B38/$B$41</f>
        <v>1.5873015873015872E-2</v>
      </c>
      <c r="D38" s="13"/>
      <c r="E38" s="10">
        <v>0</v>
      </c>
      <c r="F38" s="11">
        <f>E38/$E$41</f>
        <v>0</v>
      </c>
    </row>
    <row r="39" spans="1:6" x14ac:dyDescent="0.25">
      <c r="A39" t="s">
        <v>19</v>
      </c>
      <c r="B39" s="10">
        <v>23</v>
      </c>
      <c r="C39" s="11">
        <f>B39/$B$41</f>
        <v>0.36507936507936506</v>
      </c>
      <c r="D39" s="13"/>
      <c r="E39" s="10">
        <v>2</v>
      </c>
      <c r="F39" s="11">
        <f>E39/$E$41</f>
        <v>0.5</v>
      </c>
    </row>
    <row r="40" spans="1:6" x14ac:dyDescent="0.25">
      <c r="A40" t="s">
        <v>31</v>
      </c>
      <c r="B40" s="10">
        <v>9</v>
      </c>
      <c r="C40" s="11">
        <f>B40/$B$41</f>
        <v>0.14285714285714285</v>
      </c>
      <c r="D40" s="13"/>
      <c r="E40" s="10">
        <v>0</v>
      </c>
      <c r="F40" s="11">
        <f>E40/$E$41</f>
        <v>0</v>
      </c>
    </row>
    <row r="41" spans="1:6" x14ac:dyDescent="0.25">
      <c r="A41" s="9" t="s">
        <v>190</v>
      </c>
      <c r="B41" s="10">
        <f>SUM(B36:B40)</f>
        <v>63</v>
      </c>
      <c r="D41" s="13"/>
      <c r="E41" s="10">
        <f>SUM(E36:E40)</f>
        <v>4</v>
      </c>
      <c r="F41" s="11"/>
    </row>
    <row r="42" spans="1:6" x14ac:dyDescent="0.25">
      <c r="F42" s="11"/>
    </row>
    <row r="43" spans="1:6" x14ac:dyDescent="0.25">
      <c r="A43" s="8" t="s">
        <v>9</v>
      </c>
      <c r="B43" s="8"/>
      <c r="C43" s="8"/>
      <c r="D43" s="8"/>
      <c r="E43" s="8"/>
      <c r="F43" s="12"/>
    </row>
    <row r="44" spans="1:6" x14ac:dyDescent="0.25">
      <c r="A44" t="s">
        <v>26</v>
      </c>
      <c r="B44" s="10">
        <v>21</v>
      </c>
      <c r="C44" s="11">
        <f>B44/$B$47</f>
        <v>0.33333333333333331</v>
      </c>
      <c r="D44" s="13"/>
      <c r="E44" s="10">
        <v>2</v>
      </c>
      <c r="F44" s="11">
        <f>E44/$E$47</f>
        <v>0.5</v>
      </c>
    </row>
    <row r="45" spans="1:6" x14ac:dyDescent="0.25">
      <c r="A45" t="s">
        <v>20</v>
      </c>
      <c r="B45" s="10">
        <v>42</v>
      </c>
      <c r="C45" s="11">
        <f>B45/$B$47</f>
        <v>0.66666666666666663</v>
      </c>
      <c r="D45" s="13"/>
      <c r="E45" s="10">
        <v>2</v>
      </c>
      <c r="F45" s="11">
        <f>E45/$E$47</f>
        <v>0.5</v>
      </c>
    </row>
    <row r="46" spans="1:6" x14ac:dyDescent="0.25">
      <c r="A46" t="s">
        <v>195</v>
      </c>
      <c r="B46" s="10">
        <v>0</v>
      </c>
      <c r="C46" s="11">
        <f>B46/$B$47</f>
        <v>0</v>
      </c>
      <c r="D46" s="13"/>
      <c r="E46" s="10">
        <v>0</v>
      </c>
      <c r="F46" s="11">
        <f>E46/$E$47</f>
        <v>0</v>
      </c>
    </row>
    <row r="47" spans="1:6" x14ac:dyDescent="0.25">
      <c r="A47" s="9" t="s">
        <v>190</v>
      </c>
      <c r="B47" s="10">
        <f>SUM(B44:B46)</f>
        <v>63</v>
      </c>
      <c r="D47" s="13"/>
      <c r="E47" s="10">
        <f>SUM(E44:E46)</f>
        <v>4</v>
      </c>
      <c r="F47" s="11"/>
    </row>
    <row r="48" spans="1:6" x14ac:dyDescent="0.25">
      <c r="F48" s="11"/>
    </row>
    <row r="49" spans="1:6" x14ac:dyDescent="0.25">
      <c r="A49" s="8" t="s">
        <v>10</v>
      </c>
      <c r="B49" s="8"/>
      <c r="C49" s="8"/>
      <c r="D49" s="8"/>
      <c r="E49" s="8"/>
      <c r="F49" s="12"/>
    </row>
    <row r="50" spans="1:6" x14ac:dyDescent="0.25">
      <c r="A50" t="s">
        <v>26</v>
      </c>
      <c r="B50" s="10">
        <v>29</v>
      </c>
      <c r="C50" s="11">
        <f>B50/$B$53</f>
        <v>0.46031746031746029</v>
      </c>
      <c r="D50" s="13"/>
      <c r="E50" s="10">
        <v>2</v>
      </c>
      <c r="F50" s="11">
        <f>E50/$E$53</f>
        <v>0.5</v>
      </c>
    </row>
    <row r="51" spans="1:6" x14ac:dyDescent="0.25">
      <c r="A51" t="s">
        <v>21</v>
      </c>
      <c r="B51" s="10">
        <v>26</v>
      </c>
      <c r="C51" s="11">
        <f>B51/$B$53</f>
        <v>0.41269841269841268</v>
      </c>
      <c r="D51" s="13"/>
      <c r="E51" s="10">
        <v>2</v>
      </c>
      <c r="F51" s="11">
        <f>E51/$E$53</f>
        <v>0.5</v>
      </c>
    </row>
    <row r="52" spans="1:6" x14ac:dyDescent="0.25">
      <c r="A52" t="s">
        <v>35</v>
      </c>
      <c r="B52" s="10">
        <v>8</v>
      </c>
      <c r="C52" s="11">
        <f>B52/$B$53</f>
        <v>0.12698412698412698</v>
      </c>
      <c r="D52" s="13"/>
      <c r="E52" s="10">
        <v>0</v>
      </c>
      <c r="F52" s="11">
        <f>E52/$E$53</f>
        <v>0</v>
      </c>
    </row>
    <row r="53" spans="1:6" x14ac:dyDescent="0.25">
      <c r="A53" s="9" t="s">
        <v>190</v>
      </c>
      <c r="B53" s="10">
        <f>SUM(B50:B52)</f>
        <v>63</v>
      </c>
      <c r="D53" s="13"/>
      <c r="E53" s="10">
        <f>SUM(E50:E52)</f>
        <v>4</v>
      </c>
      <c r="F53" s="11"/>
    </row>
    <row r="54" spans="1:6" x14ac:dyDescent="0.25">
      <c r="F54" s="11"/>
    </row>
    <row r="55" spans="1:6" x14ac:dyDescent="0.25">
      <c r="A55" s="8" t="s">
        <v>11</v>
      </c>
      <c r="B55" s="8"/>
      <c r="C55" s="8"/>
      <c r="D55" s="8"/>
      <c r="E55" s="8"/>
      <c r="F55" s="12"/>
    </row>
    <row r="56" spans="1:6" x14ac:dyDescent="0.25">
      <c r="A56" t="s">
        <v>26</v>
      </c>
      <c r="B56" s="10">
        <v>31</v>
      </c>
      <c r="C56" s="11">
        <f>B56/$B$59</f>
        <v>0.49206349206349204</v>
      </c>
      <c r="D56" s="13"/>
      <c r="E56" s="10">
        <v>3</v>
      </c>
      <c r="F56" s="11">
        <f>E56/$E$59</f>
        <v>0.75</v>
      </c>
    </row>
    <row r="57" spans="1:6" x14ac:dyDescent="0.25">
      <c r="A57" t="s">
        <v>21</v>
      </c>
      <c r="B57" s="10">
        <v>16</v>
      </c>
      <c r="C57" s="11">
        <f>B57/$B$59</f>
        <v>0.25396825396825395</v>
      </c>
      <c r="D57" s="13"/>
      <c r="E57" s="10">
        <v>1</v>
      </c>
      <c r="F57" s="11">
        <f>E57/$E$59</f>
        <v>0.25</v>
      </c>
    </row>
    <row r="58" spans="1:6" x14ac:dyDescent="0.25">
      <c r="A58" t="s">
        <v>36</v>
      </c>
      <c r="B58" s="10">
        <v>16</v>
      </c>
      <c r="C58" s="11">
        <f>B58/$B$59</f>
        <v>0.25396825396825395</v>
      </c>
      <c r="D58" s="13"/>
      <c r="E58" s="10">
        <v>0</v>
      </c>
      <c r="F58" s="11">
        <f>E58/$E$59</f>
        <v>0</v>
      </c>
    </row>
    <row r="59" spans="1:6" x14ac:dyDescent="0.25">
      <c r="A59" s="9" t="s">
        <v>190</v>
      </c>
      <c r="B59" s="10">
        <f>SUM(B56:B58)</f>
        <v>63</v>
      </c>
      <c r="D59" s="13"/>
      <c r="E59" s="10">
        <f>SUM(E56:E58)</f>
        <v>4</v>
      </c>
      <c r="F59" s="11"/>
    </row>
    <row r="61" spans="1:6" x14ac:dyDescent="0.25">
      <c r="A61" s="8" t="s">
        <v>199</v>
      </c>
      <c r="B61" s="8"/>
      <c r="C61" s="8"/>
      <c r="D61" s="8"/>
      <c r="E61" s="8"/>
      <c r="F61" s="8"/>
    </row>
    <row r="63" spans="1:6" x14ac:dyDescent="0.25">
      <c r="A63" s="9" t="s">
        <v>198</v>
      </c>
      <c r="B63" s="10">
        <f>3+2+4+4+6+3+5+1+4+3</f>
        <v>35</v>
      </c>
      <c r="E63" s="10" t="s">
        <v>204</v>
      </c>
      <c r="F63" s="10">
        <v>4</v>
      </c>
    </row>
    <row r="64" spans="1:6" x14ac:dyDescent="0.25">
      <c r="A64" s="9" t="s">
        <v>156</v>
      </c>
      <c r="B64" s="10">
        <v>15</v>
      </c>
      <c r="E64" s="10">
        <v>1</v>
      </c>
      <c r="F64" s="10">
        <v>3</v>
      </c>
    </row>
    <row r="65" spans="1:6" x14ac:dyDescent="0.25">
      <c r="A65" s="9" t="s">
        <v>202</v>
      </c>
      <c r="B65" s="10">
        <v>8</v>
      </c>
      <c r="E65" s="10">
        <v>2</v>
      </c>
      <c r="F65" s="10">
        <v>2</v>
      </c>
    </row>
    <row r="66" spans="1:6" x14ac:dyDescent="0.25">
      <c r="A66" s="9" t="s">
        <v>203</v>
      </c>
      <c r="B66" s="10">
        <v>10</v>
      </c>
      <c r="E66" s="10">
        <v>5</v>
      </c>
      <c r="F66" s="10">
        <v>1</v>
      </c>
    </row>
    <row r="67" spans="1:6" x14ac:dyDescent="0.25">
      <c r="A67" s="9" t="s">
        <v>201</v>
      </c>
      <c r="B67" s="10">
        <v>12</v>
      </c>
      <c r="E67" s="10">
        <v>4</v>
      </c>
      <c r="F67" s="10">
        <v>1</v>
      </c>
    </row>
    <row r="68" spans="1:6" x14ac:dyDescent="0.25">
      <c r="A68" s="9" t="s">
        <v>200</v>
      </c>
      <c r="B68" s="10">
        <f>2+4+3+3</f>
        <v>12</v>
      </c>
      <c r="E68" s="10">
        <v>15</v>
      </c>
      <c r="F68" s="10">
        <v>2</v>
      </c>
    </row>
    <row r="69" spans="1:6" x14ac:dyDescent="0.25">
      <c r="A69">
        <v>1</v>
      </c>
      <c r="B69" s="10">
        <v>1</v>
      </c>
    </row>
    <row r="70" spans="1:6" x14ac:dyDescent="0.25">
      <c r="A70">
        <v>2</v>
      </c>
      <c r="B70" s="10">
        <v>2</v>
      </c>
    </row>
    <row r="71" spans="1:6" x14ac:dyDescent="0.25">
      <c r="A71">
        <v>4</v>
      </c>
      <c r="B71" s="10">
        <v>1</v>
      </c>
      <c r="E71" s="5" t="s">
        <v>205</v>
      </c>
    </row>
    <row r="72" spans="1:6" x14ac:dyDescent="0.25">
      <c r="A72">
        <v>17</v>
      </c>
      <c r="B72" s="10">
        <v>1</v>
      </c>
    </row>
    <row r="73" spans="1:6" x14ac:dyDescent="0.25">
      <c r="A73">
        <v>21</v>
      </c>
      <c r="B73" s="10">
        <v>3</v>
      </c>
    </row>
    <row r="74" spans="1:6" x14ac:dyDescent="0.25">
      <c r="A74">
        <v>35</v>
      </c>
      <c r="B74" s="10">
        <v>1</v>
      </c>
    </row>
    <row r="75" spans="1:6" x14ac:dyDescent="0.25">
      <c r="A75">
        <v>39</v>
      </c>
      <c r="B75" s="10">
        <v>1</v>
      </c>
    </row>
    <row r="76" spans="1:6" x14ac:dyDescent="0.25">
      <c r="A76">
        <v>47</v>
      </c>
      <c r="B76" s="10">
        <v>1</v>
      </c>
    </row>
    <row r="77" spans="1:6" x14ac:dyDescent="0.25">
      <c r="A77">
        <v>54</v>
      </c>
      <c r="B77" s="10">
        <v>1</v>
      </c>
    </row>
    <row r="78" spans="1:6" x14ac:dyDescent="0.25">
      <c r="A78">
        <v>62</v>
      </c>
      <c r="B78" s="10">
        <v>1</v>
      </c>
    </row>
    <row r="79" spans="1:6" x14ac:dyDescent="0.25">
      <c r="A79">
        <v>72</v>
      </c>
      <c r="B79" s="10">
        <v>1</v>
      </c>
    </row>
    <row r="80" spans="1:6" x14ac:dyDescent="0.25">
      <c r="A80">
        <v>200</v>
      </c>
      <c r="B80" s="10">
        <v>2</v>
      </c>
    </row>
    <row r="81" spans="1:2" x14ac:dyDescent="0.25">
      <c r="A81">
        <v>201</v>
      </c>
      <c r="B81" s="10">
        <v>1</v>
      </c>
    </row>
    <row r="82" spans="1:2" x14ac:dyDescent="0.25">
      <c r="A82">
        <v>203</v>
      </c>
      <c r="B82" s="10">
        <v>1</v>
      </c>
    </row>
    <row r="83" spans="1:2" x14ac:dyDescent="0.25">
      <c r="A83">
        <v>205</v>
      </c>
      <c r="B83" s="10">
        <v>2</v>
      </c>
    </row>
    <row r="84" spans="1:2" x14ac:dyDescent="0.25">
      <c r="A84">
        <v>209</v>
      </c>
      <c r="B84" s="10">
        <v>4</v>
      </c>
    </row>
    <row r="85" spans="1:2" x14ac:dyDescent="0.25">
      <c r="A85">
        <v>213</v>
      </c>
      <c r="B85" s="10">
        <v>1</v>
      </c>
    </row>
    <row r="86" spans="1:2" x14ac:dyDescent="0.25">
      <c r="A86">
        <v>217</v>
      </c>
      <c r="B86" s="10">
        <v>2</v>
      </c>
    </row>
    <row r="87" spans="1:2" x14ac:dyDescent="0.25">
      <c r="A87">
        <v>220</v>
      </c>
      <c r="B87" s="10">
        <v>2</v>
      </c>
    </row>
    <row r="88" spans="1:2" x14ac:dyDescent="0.25">
      <c r="A88">
        <v>220</v>
      </c>
      <c r="B88" s="10">
        <v>1</v>
      </c>
    </row>
    <row r="89" spans="1:2" x14ac:dyDescent="0.25">
      <c r="A89">
        <v>223</v>
      </c>
      <c r="B89" s="10">
        <v>1</v>
      </c>
    </row>
    <row r="90" spans="1:2" x14ac:dyDescent="0.25">
      <c r="A90">
        <v>227</v>
      </c>
      <c r="B90" s="10">
        <v>1</v>
      </c>
    </row>
    <row r="91" spans="1:2" x14ac:dyDescent="0.25">
      <c r="A91">
        <v>455</v>
      </c>
      <c r="B91" s="10">
        <v>1</v>
      </c>
    </row>
    <row r="92" spans="1:2" x14ac:dyDescent="0.25">
      <c r="A92">
        <v>470</v>
      </c>
      <c r="B92" s="10">
        <v>2</v>
      </c>
    </row>
    <row r="93" spans="1:2" x14ac:dyDescent="0.25">
      <c r="A93">
        <v>640</v>
      </c>
      <c r="B93" s="10">
        <v>1</v>
      </c>
    </row>
    <row r="94" spans="1:2" x14ac:dyDescent="0.25">
      <c r="A94">
        <v>821</v>
      </c>
      <c r="B94" s="10">
        <v>2</v>
      </c>
    </row>
    <row r="95" spans="1:2" x14ac:dyDescent="0.25">
      <c r="A95">
        <v>834</v>
      </c>
      <c r="B95" s="10">
        <v>1</v>
      </c>
    </row>
    <row r="96" spans="1:2" x14ac:dyDescent="0.25">
      <c r="A96">
        <v>850</v>
      </c>
      <c r="B96" s="10">
        <v>2</v>
      </c>
    </row>
    <row r="98" spans="1:13" x14ac:dyDescent="0.25">
      <c r="A98" s="18" t="s">
        <v>206</v>
      </c>
      <c r="B98" s="8"/>
      <c r="C98" s="8"/>
      <c r="D98" s="8"/>
      <c r="E98" s="8"/>
      <c r="F98" s="8"/>
      <c r="G98" s="8"/>
      <c r="H98" s="8"/>
      <c r="I98" s="8"/>
      <c r="J98" s="8"/>
      <c r="K98" s="8"/>
      <c r="L98" s="8"/>
      <c r="M98" s="8"/>
    </row>
    <row r="99" spans="1:13" x14ac:dyDescent="0.25">
      <c r="A99" s="8" t="s">
        <v>246</v>
      </c>
      <c r="B99" s="8"/>
      <c r="C99" s="8"/>
      <c r="D99" s="8"/>
      <c r="E99" s="8"/>
      <c r="F99" s="8"/>
      <c r="G99" s="8"/>
      <c r="H99" s="8"/>
      <c r="I99" s="8"/>
      <c r="J99" s="8"/>
      <c r="K99" s="8"/>
      <c r="L99" s="8"/>
      <c r="M99" s="8"/>
    </row>
    <row r="100" spans="1:13" x14ac:dyDescent="0.25">
      <c r="A100" t="s">
        <v>231</v>
      </c>
      <c r="B100" s="10" t="s">
        <v>248</v>
      </c>
      <c r="C100" s="10" t="s">
        <v>260</v>
      </c>
      <c r="D100" s="5" t="s">
        <v>247</v>
      </c>
      <c r="E100" s="5"/>
      <c r="F100" s="5"/>
      <c r="G100" s="5"/>
      <c r="H100" s="5"/>
      <c r="I100" s="5"/>
      <c r="J100" s="5"/>
      <c r="K100" s="5"/>
      <c r="L100" s="5"/>
      <c r="M100" s="5"/>
    </row>
    <row r="101" spans="1:13" x14ac:dyDescent="0.25">
      <c r="A101" t="s">
        <v>234</v>
      </c>
      <c r="B101" s="10">
        <v>5</v>
      </c>
      <c r="C101" s="21">
        <f>B101/SUM($B$101:$B$111)</f>
        <v>7.4626865671641784E-2</v>
      </c>
      <c r="D101" s="5" t="s">
        <v>251</v>
      </c>
    </row>
    <row r="102" spans="1:13" x14ac:dyDescent="0.25">
      <c r="A102" t="s">
        <v>233</v>
      </c>
      <c r="B102" s="10">
        <v>3</v>
      </c>
      <c r="C102" s="21">
        <f t="shared" ref="C102:C111" si="2">B102/SUM($B$101:$B$111)</f>
        <v>4.4776119402985072E-2</v>
      </c>
      <c r="D102" s="5" t="s">
        <v>250</v>
      </c>
    </row>
    <row r="103" spans="1:13" x14ac:dyDescent="0.25">
      <c r="A103" t="s">
        <v>241</v>
      </c>
      <c r="B103" s="10">
        <v>11</v>
      </c>
      <c r="C103" s="21">
        <f t="shared" si="2"/>
        <v>0.16417910447761194</v>
      </c>
      <c r="D103" s="5" t="s">
        <v>249</v>
      </c>
    </row>
    <row r="104" spans="1:13" x14ac:dyDescent="0.25">
      <c r="A104" t="s">
        <v>240</v>
      </c>
      <c r="B104" s="10">
        <v>8</v>
      </c>
      <c r="C104" s="21">
        <f t="shared" si="2"/>
        <v>0.11940298507462686</v>
      </c>
      <c r="D104" s="5" t="s">
        <v>252</v>
      </c>
    </row>
    <row r="105" spans="1:13" x14ac:dyDescent="0.25">
      <c r="A105" t="s">
        <v>242</v>
      </c>
      <c r="B105" s="10">
        <v>5</v>
      </c>
      <c r="C105" s="21">
        <f t="shared" si="2"/>
        <v>7.4626865671641784E-2</v>
      </c>
      <c r="D105" s="5" t="s">
        <v>253</v>
      </c>
    </row>
    <row r="106" spans="1:13" x14ac:dyDescent="0.25">
      <c r="A106" t="s">
        <v>237</v>
      </c>
      <c r="B106" s="10">
        <v>4</v>
      </c>
      <c r="C106" s="21">
        <f t="shared" si="2"/>
        <v>5.9701492537313432E-2</v>
      </c>
      <c r="D106" s="5" t="s">
        <v>254</v>
      </c>
    </row>
    <row r="107" spans="1:13" x14ac:dyDescent="0.25">
      <c r="A107" t="s">
        <v>239</v>
      </c>
      <c r="B107" s="10">
        <v>17</v>
      </c>
      <c r="C107" s="21">
        <f t="shared" si="2"/>
        <v>0.2537313432835821</v>
      </c>
      <c r="D107" s="5" t="s">
        <v>255</v>
      </c>
    </row>
    <row r="108" spans="1:13" x14ac:dyDescent="0.25">
      <c r="A108" t="s">
        <v>243</v>
      </c>
      <c r="B108" s="10">
        <v>3</v>
      </c>
      <c r="C108" s="21">
        <f t="shared" si="2"/>
        <v>4.4776119402985072E-2</v>
      </c>
      <c r="D108" s="5" t="s">
        <v>256</v>
      </c>
    </row>
    <row r="109" spans="1:13" x14ac:dyDescent="0.25">
      <c r="A109" t="s">
        <v>232</v>
      </c>
      <c r="B109" s="10">
        <v>1</v>
      </c>
      <c r="C109" s="21">
        <f t="shared" si="2"/>
        <v>1.4925373134328358E-2</v>
      </c>
      <c r="D109" s="5" t="s">
        <v>257</v>
      </c>
    </row>
    <row r="110" spans="1:13" x14ac:dyDescent="0.25">
      <c r="A110" t="s">
        <v>236</v>
      </c>
      <c r="B110" s="10">
        <v>7</v>
      </c>
      <c r="C110" s="21">
        <f t="shared" si="2"/>
        <v>0.1044776119402985</v>
      </c>
      <c r="D110" s="5" t="s">
        <v>258</v>
      </c>
    </row>
    <row r="111" spans="1:13" x14ac:dyDescent="0.25">
      <c r="A111" t="s">
        <v>238</v>
      </c>
      <c r="B111" s="10">
        <v>3</v>
      </c>
      <c r="C111" s="21">
        <f t="shared" si="2"/>
        <v>4.4776119402985072E-2</v>
      </c>
      <c r="D111" s="5" t="s">
        <v>259</v>
      </c>
    </row>
    <row r="113" spans="1:13" x14ac:dyDescent="0.25">
      <c r="A113" s="18" t="s">
        <v>208</v>
      </c>
      <c r="B113" s="8"/>
      <c r="C113" s="8"/>
      <c r="D113" s="8"/>
      <c r="E113" s="8"/>
      <c r="F113" s="8"/>
      <c r="G113" s="8"/>
      <c r="H113" s="8"/>
      <c r="I113" s="8"/>
      <c r="J113" s="8"/>
      <c r="K113" s="8"/>
      <c r="L113" s="8"/>
      <c r="M113" s="8"/>
    </row>
    <row r="114" spans="1:13" x14ac:dyDescent="0.25">
      <c r="A114" s="8" t="s">
        <v>246</v>
      </c>
      <c r="B114" s="8"/>
      <c r="C114" s="8"/>
      <c r="D114" s="8"/>
      <c r="E114" s="8"/>
    </row>
    <row r="115" spans="1:13" x14ac:dyDescent="0.25">
      <c r="A115" t="s">
        <v>231</v>
      </c>
      <c r="B115" s="10" t="s">
        <v>248</v>
      </c>
      <c r="C115" s="10" t="s">
        <v>260</v>
      </c>
      <c r="D115" s="5" t="s">
        <v>247</v>
      </c>
      <c r="E115" s="5"/>
    </row>
    <row r="116" spans="1:13" x14ac:dyDescent="0.25">
      <c r="A116" t="s">
        <v>244</v>
      </c>
      <c r="B116" s="10">
        <v>10</v>
      </c>
      <c r="C116" s="21">
        <f>B116/SUM($B$116:$B$119)</f>
        <v>0.33333333333333331</v>
      </c>
      <c r="D116" s="5" t="s">
        <v>261</v>
      </c>
    </row>
    <row r="117" spans="1:13" x14ac:dyDescent="0.25">
      <c r="A117" t="s">
        <v>234</v>
      </c>
      <c r="B117" s="10">
        <v>17</v>
      </c>
      <c r="C117" s="21">
        <f t="shared" ref="C117:C119" si="3">B117/SUM($B$116:$B$119)</f>
        <v>0.56666666666666665</v>
      </c>
      <c r="D117" s="5" t="s">
        <v>251</v>
      </c>
    </row>
    <row r="118" spans="1:13" x14ac:dyDescent="0.25">
      <c r="A118" t="s">
        <v>232</v>
      </c>
      <c r="B118" s="10">
        <v>2</v>
      </c>
      <c r="C118" s="21">
        <f t="shared" si="3"/>
        <v>6.6666666666666666E-2</v>
      </c>
      <c r="D118" s="5" t="s">
        <v>257</v>
      </c>
    </row>
    <row r="119" spans="1:13" x14ac:dyDescent="0.25">
      <c r="A119" t="s">
        <v>238</v>
      </c>
      <c r="B119" s="10">
        <v>1</v>
      </c>
      <c r="C119" s="21">
        <f t="shared" si="3"/>
        <v>3.3333333333333333E-2</v>
      </c>
      <c r="D119" s="5" t="s">
        <v>259</v>
      </c>
    </row>
  </sheetData>
  <sortState xmlns:xlrd2="http://schemas.microsoft.com/office/spreadsheetml/2017/richdata2" ref="A69:B96">
    <sortCondition ref="A69:A96"/>
  </sortState>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6E696-DDCB-4C9D-AD41-80B841D267C3}">
  <dimension ref="A1"/>
  <sheetViews>
    <sheetView workbookViewId="0">
      <selection activeCell="I226" sqref="I226"/>
    </sheetView>
  </sheetViews>
  <sheetFormatPr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CE4E6-F5A5-43F8-A130-7798DAC7F2F9}">
  <dimension ref="A1:E90"/>
  <sheetViews>
    <sheetView workbookViewId="0">
      <selection activeCell="B64" sqref="B64"/>
    </sheetView>
  </sheetViews>
  <sheetFormatPr defaultRowHeight="15" x14ac:dyDescent="0.25"/>
  <cols>
    <col min="1" max="1" width="42.28515625" bestFit="1" customWidth="1"/>
    <col min="2" max="2" width="112.28515625" customWidth="1"/>
    <col min="3" max="4" width="37.28515625" bestFit="1" customWidth="1"/>
  </cols>
  <sheetData>
    <row r="1" spans="1:5" x14ac:dyDescent="0.25">
      <c r="A1" s="18" t="s">
        <v>206</v>
      </c>
      <c r="B1" s="8"/>
    </row>
    <row r="2" spans="1:5" x14ac:dyDescent="0.25">
      <c r="A2" s="8"/>
      <c r="B2" s="8"/>
    </row>
    <row r="3" spans="1:5" x14ac:dyDescent="0.25">
      <c r="A3" s="10" t="s">
        <v>229</v>
      </c>
      <c r="B3" s="10" t="s">
        <v>228</v>
      </c>
      <c r="C3" t="s">
        <v>231</v>
      </c>
    </row>
    <row r="4" spans="1:5" x14ac:dyDescent="0.25">
      <c r="A4" s="14" t="s">
        <v>117</v>
      </c>
      <c r="B4" s="15" t="s">
        <v>217</v>
      </c>
      <c r="C4" t="s">
        <v>232</v>
      </c>
    </row>
    <row r="5" spans="1:5" x14ac:dyDescent="0.25">
      <c r="A5" s="16" t="s">
        <v>117</v>
      </c>
      <c r="B5" s="17" t="s">
        <v>157</v>
      </c>
      <c r="C5" t="s">
        <v>242</v>
      </c>
      <c r="D5" t="s">
        <v>243</v>
      </c>
    </row>
    <row r="6" spans="1:5" x14ac:dyDescent="0.25">
      <c r="A6" s="14" t="s">
        <v>34</v>
      </c>
      <c r="B6" s="15" t="s">
        <v>154</v>
      </c>
      <c r="C6" t="s">
        <v>233</v>
      </c>
    </row>
    <row r="7" spans="1:5" x14ac:dyDescent="0.25">
      <c r="A7" s="16" t="s">
        <v>34</v>
      </c>
      <c r="B7" s="17" t="s">
        <v>74</v>
      </c>
      <c r="C7" t="s">
        <v>234</v>
      </c>
    </row>
    <row r="8" spans="1:5" ht="30" x14ac:dyDescent="0.25">
      <c r="A8" s="14" t="s">
        <v>34</v>
      </c>
      <c r="B8" s="15" t="s">
        <v>77</v>
      </c>
      <c r="C8" t="s">
        <v>235</v>
      </c>
      <c r="D8" t="s">
        <v>241</v>
      </c>
    </row>
    <row r="9" spans="1:5" ht="30" x14ac:dyDescent="0.25">
      <c r="A9" s="16" t="s">
        <v>34</v>
      </c>
      <c r="B9" s="17" t="s">
        <v>122</v>
      </c>
      <c r="C9" t="s">
        <v>234</v>
      </c>
      <c r="D9" t="s">
        <v>243</v>
      </c>
    </row>
    <row r="10" spans="1:5" ht="90" x14ac:dyDescent="0.25">
      <c r="A10" s="14" t="s">
        <v>34</v>
      </c>
      <c r="B10" s="15" t="s">
        <v>216</v>
      </c>
      <c r="C10" t="s">
        <v>234</v>
      </c>
      <c r="D10" t="s">
        <v>233</v>
      </c>
      <c r="E10" t="s">
        <v>238</v>
      </c>
    </row>
    <row r="11" spans="1:5" ht="30" x14ac:dyDescent="0.25">
      <c r="A11" s="16" t="s">
        <v>34</v>
      </c>
      <c r="B11" s="17" t="s">
        <v>89</v>
      </c>
      <c r="C11" t="s">
        <v>233</v>
      </c>
      <c r="D11" t="s">
        <v>238</v>
      </c>
    </row>
    <row r="12" spans="1:5" x14ac:dyDescent="0.25">
      <c r="A12" s="14" t="s">
        <v>17</v>
      </c>
      <c r="B12" s="15" t="s">
        <v>85</v>
      </c>
      <c r="C12" t="s">
        <v>239</v>
      </c>
    </row>
    <row r="13" spans="1:5" x14ac:dyDescent="0.25">
      <c r="A13" s="16" t="s">
        <v>17</v>
      </c>
      <c r="B13" s="17" t="s">
        <v>94</v>
      </c>
      <c r="C13" t="s">
        <v>239</v>
      </c>
      <c r="D13" t="s">
        <v>235</v>
      </c>
    </row>
    <row r="14" spans="1:5" x14ac:dyDescent="0.25">
      <c r="A14" s="14" t="s">
        <v>17</v>
      </c>
      <c r="B14" s="15" t="s">
        <v>176</v>
      </c>
      <c r="C14" t="s">
        <v>239</v>
      </c>
    </row>
    <row r="15" spans="1:5" ht="30" x14ac:dyDescent="0.25">
      <c r="A15" s="16" t="s">
        <v>17</v>
      </c>
      <c r="B15" s="17" t="s">
        <v>151</v>
      </c>
      <c r="C15" t="s">
        <v>239</v>
      </c>
      <c r="D15" t="s">
        <v>236</v>
      </c>
    </row>
    <row r="16" spans="1:5" x14ac:dyDescent="0.25">
      <c r="A16" s="14" t="s">
        <v>17</v>
      </c>
      <c r="B16" s="15" t="s">
        <v>61</v>
      </c>
      <c r="C16" t="s">
        <v>240</v>
      </c>
      <c r="D16" t="s">
        <v>237</v>
      </c>
      <c r="E16" t="s">
        <v>236</v>
      </c>
    </row>
    <row r="17" spans="1:5" x14ac:dyDescent="0.25">
      <c r="A17" s="16" t="s">
        <v>17</v>
      </c>
      <c r="B17" s="17" t="s">
        <v>79</v>
      </c>
      <c r="C17" t="s">
        <v>240</v>
      </c>
    </row>
    <row r="18" spans="1:5" ht="60" x14ac:dyDescent="0.25">
      <c r="A18" s="14" t="s">
        <v>17</v>
      </c>
      <c r="B18" s="15" t="s">
        <v>213</v>
      </c>
      <c r="C18" t="s">
        <v>240</v>
      </c>
      <c r="D18" t="s">
        <v>236</v>
      </c>
      <c r="E18" t="s">
        <v>238</v>
      </c>
    </row>
    <row r="19" spans="1:5" x14ac:dyDescent="0.25">
      <c r="A19" s="16" t="s">
        <v>17</v>
      </c>
      <c r="B19" s="17" t="s">
        <v>166</v>
      </c>
      <c r="C19" t="s">
        <v>239</v>
      </c>
    </row>
    <row r="20" spans="1:5" x14ac:dyDescent="0.25">
      <c r="A20" s="14" t="s">
        <v>17</v>
      </c>
      <c r="B20" s="15" t="s">
        <v>48</v>
      </c>
      <c r="C20" t="s">
        <v>239</v>
      </c>
    </row>
    <row r="21" spans="1:5" ht="45" x14ac:dyDescent="0.25">
      <c r="A21" s="16" t="s">
        <v>17</v>
      </c>
      <c r="B21" s="17" t="s">
        <v>131</v>
      </c>
      <c r="C21" t="s">
        <v>239</v>
      </c>
    </row>
    <row r="22" spans="1:5" ht="60" x14ac:dyDescent="0.25">
      <c r="A22" s="14" t="s">
        <v>17</v>
      </c>
      <c r="B22" s="15" t="s">
        <v>67</v>
      </c>
      <c r="C22" t="s">
        <v>239</v>
      </c>
      <c r="D22" t="s">
        <v>234</v>
      </c>
    </row>
    <row r="23" spans="1:5" ht="30" x14ac:dyDescent="0.25">
      <c r="A23" s="16" t="s">
        <v>17</v>
      </c>
      <c r="B23" s="17" t="s">
        <v>63</v>
      </c>
      <c r="C23" t="s">
        <v>241</v>
      </c>
    </row>
    <row r="24" spans="1:5" x14ac:dyDescent="0.25">
      <c r="A24" s="14" t="s">
        <v>17</v>
      </c>
      <c r="B24" s="15" t="s">
        <v>169</v>
      </c>
      <c r="C24" t="s">
        <v>241</v>
      </c>
    </row>
    <row r="25" spans="1:5" x14ac:dyDescent="0.25">
      <c r="A25" s="16" t="s">
        <v>17</v>
      </c>
      <c r="B25" s="17" t="s">
        <v>215</v>
      </c>
      <c r="C25" t="s">
        <v>241</v>
      </c>
    </row>
    <row r="26" spans="1:5" x14ac:dyDescent="0.25">
      <c r="A26" s="14" t="s">
        <v>17</v>
      </c>
      <c r="B26" s="15" t="s">
        <v>44</v>
      </c>
      <c r="C26" t="s">
        <v>241</v>
      </c>
    </row>
    <row r="27" spans="1:5" x14ac:dyDescent="0.25">
      <c r="A27" s="16" t="s">
        <v>17</v>
      </c>
      <c r="B27" s="17" t="s">
        <v>214</v>
      </c>
      <c r="C27" t="s">
        <v>239</v>
      </c>
      <c r="D27" t="s">
        <v>236</v>
      </c>
    </row>
    <row r="28" spans="1:5" ht="30" x14ac:dyDescent="0.25">
      <c r="A28" s="14" t="s">
        <v>17</v>
      </c>
      <c r="B28" s="15" t="s">
        <v>104</v>
      </c>
      <c r="C28" t="s">
        <v>241</v>
      </c>
    </row>
    <row r="29" spans="1:5" x14ac:dyDescent="0.25">
      <c r="A29" s="16" t="s">
        <v>17</v>
      </c>
      <c r="B29" s="17" t="s">
        <v>119</v>
      </c>
      <c r="C29" t="s">
        <v>239</v>
      </c>
    </row>
    <row r="30" spans="1:5" x14ac:dyDescent="0.25">
      <c r="A30" s="14" t="s">
        <v>17</v>
      </c>
      <c r="B30" s="15" t="s">
        <v>18</v>
      </c>
      <c r="C30" t="s">
        <v>239</v>
      </c>
    </row>
    <row r="31" spans="1:5" x14ac:dyDescent="0.25">
      <c r="A31" s="16" t="s">
        <v>17</v>
      </c>
      <c r="B31" s="17" t="s">
        <v>212</v>
      </c>
      <c r="C31" t="s">
        <v>241</v>
      </c>
    </row>
    <row r="32" spans="1:5" x14ac:dyDescent="0.25">
      <c r="A32" s="14" t="s">
        <v>17</v>
      </c>
      <c r="B32" s="15" t="s">
        <v>128</v>
      </c>
      <c r="C32" t="s">
        <v>239</v>
      </c>
    </row>
    <row r="33" spans="1:5" x14ac:dyDescent="0.25">
      <c r="A33" s="16" t="s">
        <v>17</v>
      </c>
      <c r="B33" s="17" t="s">
        <v>72</v>
      </c>
      <c r="C33" t="s">
        <v>241</v>
      </c>
    </row>
    <row r="34" spans="1:5" x14ac:dyDescent="0.25">
      <c r="A34" s="14" t="s">
        <v>17</v>
      </c>
      <c r="B34" s="15" t="s">
        <v>25</v>
      </c>
      <c r="C34" t="s">
        <v>240</v>
      </c>
    </row>
    <row r="35" spans="1:5" x14ac:dyDescent="0.25">
      <c r="A35" s="16" t="s">
        <v>17</v>
      </c>
      <c r="B35" s="17" t="s">
        <v>145</v>
      </c>
      <c r="C35" t="s">
        <v>241</v>
      </c>
    </row>
    <row r="36" spans="1:5" x14ac:dyDescent="0.25">
      <c r="A36" s="14" t="s">
        <v>17</v>
      </c>
      <c r="B36" s="15" t="s">
        <v>30</v>
      </c>
      <c r="C36" t="s">
        <v>239</v>
      </c>
    </row>
    <row r="37" spans="1:5" x14ac:dyDescent="0.25">
      <c r="A37" s="16" t="s">
        <v>17</v>
      </c>
      <c r="B37" s="17" t="s">
        <v>124</v>
      </c>
      <c r="C37" t="s">
        <v>236</v>
      </c>
      <c r="D37" t="s">
        <v>237</v>
      </c>
      <c r="E37" t="s">
        <v>242</v>
      </c>
    </row>
    <row r="38" spans="1:5" x14ac:dyDescent="0.25">
      <c r="A38" s="14" t="s">
        <v>17</v>
      </c>
      <c r="B38" s="15" t="s">
        <v>52</v>
      </c>
      <c r="C38" t="s">
        <v>236</v>
      </c>
      <c r="D38" t="s">
        <v>240</v>
      </c>
    </row>
    <row r="39" spans="1:5" ht="45" x14ac:dyDescent="0.25">
      <c r="A39" s="16" t="s">
        <v>39</v>
      </c>
      <c r="B39" s="17" t="s">
        <v>210</v>
      </c>
      <c r="C39" t="s">
        <v>239</v>
      </c>
      <c r="D39" t="s">
        <v>234</v>
      </c>
    </row>
    <row r="40" spans="1:5" x14ac:dyDescent="0.25">
      <c r="A40" s="14" t="s">
        <v>39</v>
      </c>
      <c r="B40" s="15" t="s">
        <v>101</v>
      </c>
      <c r="C40" t="s">
        <v>242</v>
      </c>
      <c r="D40" t="s">
        <v>236</v>
      </c>
    </row>
    <row r="41" spans="1:5" x14ac:dyDescent="0.25">
      <c r="A41" s="16" t="s">
        <v>39</v>
      </c>
      <c r="B41" s="17" t="s">
        <v>111</v>
      </c>
      <c r="C41" t="s">
        <v>239</v>
      </c>
    </row>
    <row r="42" spans="1:5" ht="30" x14ac:dyDescent="0.25">
      <c r="A42" s="14" t="s">
        <v>39</v>
      </c>
      <c r="B42" s="15" t="s">
        <v>211</v>
      </c>
      <c r="C42" t="s">
        <v>239</v>
      </c>
      <c r="D42" t="s">
        <v>241</v>
      </c>
    </row>
    <row r="43" spans="1:5" ht="30" x14ac:dyDescent="0.25">
      <c r="A43" s="16" t="s">
        <v>39</v>
      </c>
      <c r="B43" s="17" t="s">
        <v>218</v>
      </c>
      <c r="C43" t="s">
        <v>242</v>
      </c>
      <c r="D43" t="s">
        <v>237</v>
      </c>
    </row>
    <row r="44" spans="1:5" x14ac:dyDescent="0.25">
      <c r="A44" s="14" t="s">
        <v>39</v>
      </c>
      <c r="B44" s="15" t="s">
        <v>99</v>
      </c>
      <c r="C44" t="s">
        <v>235</v>
      </c>
    </row>
    <row r="45" spans="1:5" x14ac:dyDescent="0.25">
      <c r="A45" s="16" t="s">
        <v>39</v>
      </c>
      <c r="B45" s="17" t="s">
        <v>113</v>
      </c>
      <c r="C45" t="s">
        <v>243</v>
      </c>
      <c r="D45" t="s">
        <v>237</v>
      </c>
    </row>
    <row r="46" spans="1:5" x14ac:dyDescent="0.25">
      <c r="A46" s="14" t="s">
        <v>39</v>
      </c>
      <c r="B46" s="15" t="s">
        <v>172</v>
      </c>
      <c r="C46" t="s">
        <v>241</v>
      </c>
    </row>
    <row r="47" spans="1:5" x14ac:dyDescent="0.25">
      <c r="A47" s="16" t="s">
        <v>39</v>
      </c>
      <c r="B47" s="17" t="s">
        <v>70</v>
      </c>
      <c r="C47" t="s">
        <v>242</v>
      </c>
    </row>
    <row r="48" spans="1:5" ht="30" x14ac:dyDescent="0.25">
      <c r="A48" s="14" t="s">
        <v>39</v>
      </c>
      <c r="B48" s="15" t="s">
        <v>164</v>
      </c>
      <c r="C48" t="s">
        <v>239</v>
      </c>
    </row>
    <row r="50" spans="1:5" x14ac:dyDescent="0.25">
      <c r="A50" s="18" t="s">
        <v>207</v>
      </c>
      <c r="B50" s="8"/>
    </row>
    <row r="51" spans="1:5" x14ac:dyDescent="0.25">
      <c r="A51" s="8"/>
      <c r="B51" s="8"/>
    </row>
    <row r="52" spans="1:5" x14ac:dyDescent="0.25">
      <c r="A52" s="10" t="s">
        <v>229</v>
      </c>
      <c r="B52" s="10" t="s">
        <v>228</v>
      </c>
    </row>
    <row r="53" spans="1:5" ht="75" x14ac:dyDescent="0.25">
      <c r="A53" s="14" t="s">
        <v>17</v>
      </c>
      <c r="B53" s="15" t="s">
        <v>143</v>
      </c>
      <c r="C53" t="s">
        <v>239</v>
      </c>
      <c r="D53" t="s">
        <v>236</v>
      </c>
      <c r="E53" t="s">
        <v>233</v>
      </c>
    </row>
    <row r="54" spans="1:5" x14ac:dyDescent="0.25">
      <c r="A54" s="16" t="s">
        <v>39</v>
      </c>
      <c r="B54" s="16" t="s">
        <v>219</v>
      </c>
      <c r="C54" t="s">
        <v>239</v>
      </c>
    </row>
    <row r="57" spans="1:5" x14ac:dyDescent="0.25">
      <c r="A57" s="18" t="s">
        <v>208</v>
      </c>
      <c r="B57" s="8"/>
    </row>
    <row r="58" spans="1:5" x14ac:dyDescent="0.25">
      <c r="A58" s="10" t="s">
        <v>229</v>
      </c>
      <c r="B58" s="10" t="s">
        <v>228</v>
      </c>
    </row>
    <row r="59" spans="1:5" x14ac:dyDescent="0.25">
      <c r="A59" s="2" t="s">
        <v>117</v>
      </c>
      <c r="B59" s="20" t="s">
        <v>136</v>
      </c>
      <c r="C59" t="s">
        <v>232</v>
      </c>
    </row>
    <row r="60" spans="1:5" x14ac:dyDescent="0.25">
      <c r="A60" s="3" t="s">
        <v>34</v>
      </c>
      <c r="B60" s="19" t="s">
        <v>155</v>
      </c>
      <c r="C60" t="s">
        <v>234</v>
      </c>
    </row>
    <row r="61" spans="1:5" x14ac:dyDescent="0.25">
      <c r="A61" s="2" t="s">
        <v>34</v>
      </c>
      <c r="B61" s="20" t="s">
        <v>75</v>
      </c>
      <c r="C61" t="s">
        <v>234</v>
      </c>
    </row>
    <row r="62" spans="1:5" ht="30" x14ac:dyDescent="0.25">
      <c r="A62" s="3" t="s">
        <v>34</v>
      </c>
      <c r="B62" s="19" t="s">
        <v>227</v>
      </c>
      <c r="C62" t="s">
        <v>234</v>
      </c>
    </row>
    <row r="63" spans="1:5" x14ac:dyDescent="0.25">
      <c r="A63" s="2" t="s">
        <v>17</v>
      </c>
      <c r="B63" s="20" t="s">
        <v>86</v>
      </c>
      <c r="C63" t="s">
        <v>234</v>
      </c>
    </row>
    <row r="64" spans="1:5" ht="75" x14ac:dyDescent="0.25">
      <c r="A64" s="3" t="s">
        <v>17</v>
      </c>
      <c r="B64" s="19" t="s">
        <v>95</v>
      </c>
      <c r="C64" t="s">
        <v>232</v>
      </c>
    </row>
    <row r="65" spans="1:4" ht="60" x14ac:dyDescent="0.25">
      <c r="A65" s="2" t="s">
        <v>17</v>
      </c>
      <c r="B65" s="20" t="s">
        <v>177</v>
      </c>
      <c r="C65" t="s">
        <v>234</v>
      </c>
    </row>
    <row r="66" spans="1:4" ht="60" x14ac:dyDescent="0.25">
      <c r="A66" s="3" t="s">
        <v>17</v>
      </c>
      <c r="B66" s="19" t="s">
        <v>152</v>
      </c>
      <c r="C66" t="s">
        <v>234</v>
      </c>
    </row>
    <row r="67" spans="1:4" x14ac:dyDescent="0.25">
      <c r="A67" s="2" t="s">
        <v>17</v>
      </c>
      <c r="B67" s="20" t="s">
        <v>62</v>
      </c>
      <c r="C67" t="s">
        <v>234</v>
      </c>
    </row>
    <row r="68" spans="1:4" x14ac:dyDescent="0.25">
      <c r="A68" s="3" t="s">
        <v>17</v>
      </c>
      <c r="B68" s="19" t="s">
        <v>221</v>
      </c>
      <c r="C68" t="s">
        <v>234</v>
      </c>
    </row>
    <row r="69" spans="1:4" ht="45" x14ac:dyDescent="0.25">
      <c r="A69" s="2" t="s">
        <v>17</v>
      </c>
      <c r="B69" s="20" t="s">
        <v>222</v>
      </c>
      <c r="C69" t="s">
        <v>244</v>
      </c>
    </row>
    <row r="70" spans="1:4" x14ac:dyDescent="0.25">
      <c r="A70" s="3" t="s">
        <v>17</v>
      </c>
      <c r="B70" s="19" t="s">
        <v>167</v>
      </c>
      <c r="C70" t="s">
        <v>244</v>
      </c>
    </row>
    <row r="71" spans="1:4" ht="45" x14ac:dyDescent="0.25">
      <c r="A71" s="2" t="s">
        <v>17</v>
      </c>
      <c r="B71" s="20" t="s">
        <v>49</v>
      </c>
      <c r="C71" t="s">
        <v>244</v>
      </c>
    </row>
    <row r="72" spans="1:4" ht="225" x14ac:dyDescent="0.25">
      <c r="A72" s="3" t="s">
        <v>17</v>
      </c>
      <c r="B72" s="19" t="s">
        <v>132</v>
      </c>
      <c r="C72" t="s">
        <v>244</v>
      </c>
      <c r="D72" t="s">
        <v>234</v>
      </c>
    </row>
    <row r="73" spans="1:4" ht="60" x14ac:dyDescent="0.25">
      <c r="A73" s="2" t="s">
        <v>17</v>
      </c>
      <c r="B73" s="20" t="s">
        <v>68</v>
      </c>
      <c r="C73" t="s">
        <v>234</v>
      </c>
    </row>
    <row r="74" spans="1:4" x14ac:dyDescent="0.25">
      <c r="A74" s="3" t="s">
        <v>17</v>
      </c>
      <c r="B74" s="19" t="s">
        <v>64</v>
      </c>
      <c r="C74" t="s">
        <v>244</v>
      </c>
    </row>
    <row r="75" spans="1:4" x14ac:dyDescent="0.25">
      <c r="A75" s="2" t="s">
        <v>17</v>
      </c>
      <c r="B75" s="20" t="s">
        <v>170</v>
      </c>
      <c r="C75" t="s">
        <v>234</v>
      </c>
    </row>
    <row r="76" spans="1:4" ht="30" x14ac:dyDescent="0.25">
      <c r="A76" s="3" t="s">
        <v>17</v>
      </c>
      <c r="B76" s="19" t="s">
        <v>224</v>
      </c>
      <c r="C76" t="s">
        <v>234</v>
      </c>
    </row>
    <row r="77" spans="1:4" ht="30" x14ac:dyDescent="0.25">
      <c r="A77" s="2" t="s">
        <v>17</v>
      </c>
      <c r="B77" s="20" t="s">
        <v>225</v>
      </c>
      <c r="C77" t="s">
        <v>244</v>
      </c>
    </row>
    <row r="78" spans="1:4" ht="30" x14ac:dyDescent="0.25">
      <c r="A78" s="3" t="s">
        <v>17</v>
      </c>
      <c r="B78" s="19" t="s">
        <v>108</v>
      </c>
      <c r="C78" t="s">
        <v>234</v>
      </c>
    </row>
    <row r="79" spans="1:4" ht="60" x14ac:dyDescent="0.25">
      <c r="A79" s="2" t="s">
        <v>17</v>
      </c>
      <c r="B79" s="20" t="s">
        <v>105</v>
      </c>
      <c r="C79" t="s">
        <v>234</v>
      </c>
    </row>
    <row r="80" spans="1:4" ht="30" x14ac:dyDescent="0.25">
      <c r="A80" s="3" t="s">
        <v>17</v>
      </c>
      <c r="B80" s="19" t="s">
        <v>120</v>
      </c>
      <c r="C80" t="s">
        <v>244</v>
      </c>
      <c r="D80" t="s">
        <v>234</v>
      </c>
    </row>
    <row r="81" spans="1:4" x14ac:dyDescent="0.25">
      <c r="A81" s="2" t="s">
        <v>17</v>
      </c>
      <c r="B81" s="20" t="s">
        <v>22</v>
      </c>
      <c r="C81" t="s">
        <v>234</v>
      </c>
    </row>
    <row r="82" spans="1:4" ht="60" x14ac:dyDescent="0.25">
      <c r="A82" s="3" t="s">
        <v>39</v>
      </c>
      <c r="B82" s="19" t="s">
        <v>220</v>
      </c>
      <c r="C82" t="s">
        <v>234</v>
      </c>
      <c r="D82" t="s">
        <v>245</v>
      </c>
    </row>
    <row r="83" spans="1:4" ht="30" x14ac:dyDescent="0.25">
      <c r="A83" s="2" t="s">
        <v>39</v>
      </c>
      <c r="B83" s="20" t="s">
        <v>102</v>
      </c>
      <c r="C83" t="s">
        <v>232</v>
      </c>
    </row>
    <row r="84" spans="1:4" ht="30" x14ac:dyDescent="0.25">
      <c r="A84" s="3" t="s">
        <v>39</v>
      </c>
      <c r="B84" s="19" t="s">
        <v>112</v>
      </c>
      <c r="C84" t="s">
        <v>244</v>
      </c>
    </row>
    <row r="85" spans="1:4" x14ac:dyDescent="0.25">
      <c r="A85" s="2" t="s">
        <v>39</v>
      </c>
      <c r="B85" s="20" t="s">
        <v>223</v>
      </c>
      <c r="C85" t="s">
        <v>244</v>
      </c>
    </row>
    <row r="86" spans="1:4" ht="30" x14ac:dyDescent="0.25">
      <c r="A86" s="3" t="s">
        <v>39</v>
      </c>
      <c r="B86" s="19" t="s">
        <v>226</v>
      </c>
      <c r="C86" t="s">
        <v>244</v>
      </c>
    </row>
    <row r="88" spans="1:4" x14ac:dyDescent="0.25">
      <c r="A88" s="18" t="s">
        <v>209</v>
      </c>
      <c r="B88" s="8"/>
    </row>
    <row r="89" spans="1:4" x14ac:dyDescent="0.25">
      <c r="A89" s="10" t="s">
        <v>229</v>
      </c>
      <c r="B89" s="10" t="s">
        <v>228</v>
      </c>
    </row>
    <row r="90" spans="1:4" x14ac:dyDescent="0.25">
      <c r="A90" s="2" t="s">
        <v>230</v>
      </c>
      <c r="B90" s="20" t="s">
        <v>230</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B11"/>
  <sheetViews>
    <sheetView workbookViewId="0">
      <selection activeCell="A26" sqref="A26"/>
    </sheetView>
  </sheetViews>
  <sheetFormatPr defaultRowHeight="15" x14ac:dyDescent="0.25"/>
  <cols>
    <col min="1" max="1" width="55.28515625" bestFit="1" customWidth="1"/>
    <col min="2" max="2" width="48.42578125" bestFit="1" customWidth="1"/>
    <col min="3" max="3" width="11.28515625" bestFit="1" customWidth="1"/>
  </cols>
  <sheetData>
    <row r="3" spans="1:2" x14ac:dyDescent="0.25">
      <c r="A3" s="4" t="s">
        <v>179</v>
      </c>
      <c r="B3" t="s">
        <v>180</v>
      </c>
    </row>
    <row r="4" spans="1:2" x14ac:dyDescent="0.25">
      <c r="A4" s="5" t="s">
        <v>90</v>
      </c>
      <c r="B4" s="6">
        <v>4</v>
      </c>
    </row>
    <row r="5" spans="1:2" x14ac:dyDescent="0.25">
      <c r="A5" s="7" t="s">
        <v>21</v>
      </c>
      <c r="B5" s="6">
        <v>1</v>
      </c>
    </row>
    <row r="6" spans="1:2" x14ac:dyDescent="0.25">
      <c r="A6" s="7" t="s">
        <v>26</v>
      </c>
      <c r="B6" s="6">
        <v>3</v>
      </c>
    </row>
    <row r="7" spans="1:2" x14ac:dyDescent="0.25">
      <c r="A7" s="5" t="s">
        <v>13</v>
      </c>
      <c r="B7" s="6">
        <v>63</v>
      </c>
    </row>
    <row r="8" spans="1:2" x14ac:dyDescent="0.25">
      <c r="A8" s="7" t="s">
        <v>36</v>
      </c>
      <c r="B8" s="6">
        <v>16</v>
      </c>
    </row>
    <row r="9" spans="1:2" x14ac:dyDescent="0.25">
      <c r="A9" s="7" t="s">
        <v>21</v>
      </c>
      <c r="B9" s="6">
        <v>16</v>
      </c>
    </row>
    <row r="10" spans="1:2" x14ac:dyDescent="0.25">
      <c r="A10" s="7" t="s">
        <v>26</v>
      </c>
      <c r="B10" s="6">
        <v>31</v>
      </c>
    </row>
    <row r="11" spans="1:2" x14ac:dyDescent="0.25">
      <c r="A11" s="5" t="s">
        <v>178</v>
      </c>
      <c r="B11" s="6">
        <v>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u G 4 u V W / 8 c y u k A A A A 9 g A A A B I A H A B D b 2 5 m a W c v U G F j a 2 F n Z S 5 4 b W w g o h g A K K A U A A A A A A A A A A A A A A A A A A A A A A A A A A A A h Y 9 B D o I w F E S v Q r q n L Z g Y J J + y c C u J C d G 4 J a V C I 3 w M L Z a 7 u f B I X k G M o u 5 c z p u 3 m L l f b 5 C O b e N d V G 9 0 h w k J K C e e Q t m V G q u E D P b o R y Q V s C 3 k q a i U N 8 l o 4 t G U C a m t P c e M O e e o W 9 C u r 1 j I e c A O 2 S a X t W o L 8 p H 1 f 9 n X a G y B U h E B + 9 c Y E d K A R 3 Q V L S k H N k P I N H 6 F c N r 7 b H 8 g r I f G D r 0 S C v 1 d D m y O w N 4 f x A N Q S w M E F A A C A A g A u G 4 u 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h u L l U o i k e 4 D g A A A B E A A A A T A B w A R m 9 y b X V s Y X M v U 2 V j d G l v b j E u b S C i G A A o o B Q A A A A A A A A A A A A A A A A A A A A A A A A A A A A r T k 0 u y c z P U w i G 0 I b W A F B L A Q I t A B Q A A g A I A L h u L l V v / H M r p A A A A P Y A A A A S A A A A A A A A A A A A A A A A A A A A A A B D b 2 5 m a W c v U G F j a 2 F n Z S 5 4 b W x Q S w E C L Q A U A A I A C A C 4 b i 5 V D 8 r p q 6 Q A A A D p A A A A E w A A A A A A A A A A A A A A A A D w A A A A W 0 N v b n R l b n R f V H l w Z X N d L n h t b F B L A Q I t A B Q A A g A I A L h u L l U 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G + u j L 8 x l k R q J F 6 i Q r Z Z P v A A A A A A I A A A A A A B B m A A A A A Q A A I A A A A K 1 2 N E / m X o y K 4 o 9 L v S w j 4 j K d r l R i A w L q J S 1 z G P s K l V 5 P A A A A A A 6 A A A A A A g A A I A A A A C V W w R u 1 A J 2 y o B W o I 1 j v 9 v l y r y E a q H Q G t C y M h 0 W g g E K k U A A A A L S x t I c / x 0 3 P 1 l Z w w j u 1 U R S z A u P 4 5 W W j L i 7 k g U S g V z J y T 4 3 g 5 / O I t D E 5 k g 0 G W / f t F a V F H u E R f L 7 5 O d 2 4 v F 6 / z b r / l L b b L N 9 d M p Y 0 o E S F 5 w i K Q A A A A O u P 8 6 X Z 2 r e D 3 S 6 W f H I t e k a 2 T R W X d Z Q j S S o 3 T p w q l 0 w 1 6 t G Q i B 0 Q p b d w h w 6 Y 1 Q W 5 E J b H V t j Z a L P 5 W u k i W k z u F g k = < / D a t a M a s h u p > 
</file>

<file path=customXml/itemProps1.xml><?xml version="1.0" encoding="utf-8"?>
<ds:datastoreItem xmlns:ds="http://schemas.openxmlformats.org/officeDocument/2006/customXml" ds:itemID="{0F897B2F-6204-426D-8DC1-BA4EF9E2583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Raw Data</vt:lpstr>
      <vt:lpstr>Data</vt:lpstr>
      <vt:lpstr>Charts</vt:lpstr>
      <vt:lpstr>Comments</vt:lpstr>
      <vt:lpstr>Piviot 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Curtis Haring</dc:creator>
  <cp:lastModifiedBy>Curtis Haring</cp:lastModifiedBy>
  <dcterms:created xsi:type="dcterms:W3CDTF">2022-09-14T19:53:25Z</dcterms:created>
  <dcterms:modified xsi:type="dcterms:W3CDTF">2022-09-22T23:14:51Z</dcterms:modified>
</cp:coreProperties>
</file>